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20" windowHeight="10230" tabRatio="711"/>
  </bookViews>
  <sheets>
    <sheet name="Pol+Pr" sheetId="1" r:id="rId1"/>
    <sheet name="Pr(1)" sheetId="2" r:id="rId2"/>
    <sheet name="Pr(2)" sheetId="3" r:id="rId3"/>
    <sheet name="Pr(3)" sheetId="4" r:id="rId4"/>
    <sheet name="Pr(4)" sheetId="5" r:id="rId5"/>
    <sheet name="Pr(5)" sheetId="6" r:id="rId6"/>
    <sheet name="Pr(6)" sheetId="7" r:id="rId7"/>
    <sheet name="Pr(7)" sheetId="8" r:id="rId8"/>
    <sheet name="Pr(8)" sheetId="9" r:id="rId9"/>
    <sheet name="Pr(9)" sheetId="10" r:id="rId10"/>
    <sheet name="Pr(10)" sheetId="11" r:id="rId11"/>
    <sheet name="Pr(11)" sheetId="12" r:id="rId12"/>
    <sheet name="Pr(12)" sheetId="13" r:id="rId13"/>
    <sheet name="общо" sheetId="14" r:id="rId14"/>
  </sheets>
  <calcPr calcId="145621"/>
</workbook>
</file>

<file path=xl/calcChain.xml><?xml version="1.0" encoding="utf-8"?>
<calcChain xmlns="http://schemas.openxmlformats.org/spreadsheetml/2006/main">
  <c r="D16" i="13" l="1"/>
  <c r="E16" i="13"/>
  <c r="F16" i="13"/>
  <c r="G16" i="13"/>
  <c r="H16" i="13"/>
  <c r="D16" i="12"/>
  <c r="E16" i="12"/>
  <c r="F16" i="12"/>
  <c r="G16" i="12"/>
  <c r="H16" i="12"/>
  <c r="D16" i="11"/>
  <c r="E16" i="11"/>
  <c r="F16" i="11"/>
  <c r="G16" i="11"/>
  <c r="H16" i="11"/>
  <c r="D16" i="10"/>
  <c r="E16" i="10"/>
  <c r="F16" i="10"/>
  <c r="G16" i="10"/>
  <c r="H16" i="10"/>
  <c r="D16" i="9"/>
  <c r="E16" i="9"/>
  <c r="F16" i="9"/>
  <c r="G16" i="9"/>
  <c r="H16" i="9"/>
  <c r="D16" i="8"/>
  <c r="E16" i="8"/>
  <c r="F16" i="8"/>
  <c r="G16" i="8"/>
  <c r="H16" i="8"/>
  <c r="D16" i="7"/>
  <c r="E16" i="7"/>
  <c r="F16" i="7"/>
  <c r="G16" i="7"/>
  <c r="H16" i="7"/>
  <c r="D16" i="6"/>
  <c r="E16" i="6"/>
  <c r="F16" i="6"/>
  <c r="G16" i="6"/>
  <c r="H16" i="6"/>
  <c r="D16" i="4"/>
  <c r="E16" i="4"/>
  <c r="F16" i="4"/>
  <c r="G16" i="4"/>
  <c r="H16" i="4"/>
  <c r="F16" i="3"/>
  <c r="G16" i="3"/>
  <c r="H16" i="3"/>
  <c r="D16" i="5"/>
  <c r="E16" i="5"/>
  <c r="F16" i="5"/>
  <c r="G16" i="5"/>
  <c r="H16" i="5"/>
  <c r="D16" i="3"/>
  <c r="E16" i="3"/>
  <c r="D16" i="2"/>
  <c r="E16" i="2"/>
  <c r="F16" i="2"/>
  <c r="G16" i="2"/>
  <c r="H16" i="2"/>
  <c r="C16" i="2"/>
  <c r="D16" i="14"/>
  <c r="E16" i="14"/>
  <c r="F16" i="14"/>
  <c r="G16" i="14"/>
  <c r="H16" i="14"/>
  <c r="C16" i="9"/>
  <c r="B4" i="5"/>
  <c r="B4" i="6"/>
  <c r="B4" i="7"/>
  <c r="B4" i="8"/>
  <c r="B4" i="9"/>
  <c r="B4" i="10"/>
  <c r="B4" i="11"/>
  <c r="B4" i="12"/>
  <c r="B4" i="13"/>
  <c r="B4" i="14"/>
  <c r="B4" i="4"/>
  <c r="B4" i="3"/>
  <c r="B4" i="2"/>
  <c r="H30" i="14" l="1"/>
  <c r="G30" i="14"/>
  <c r="F30" i="14"/>
  <c r="E30" i="14"/>
  <c r="D30" i="14"/>
  <c r="C30" i="14"/>
  <c r="C21" i="14"/>
  <c r="D21" i="14"/>
  <c r="E21" i="14"/>
  <c r="F21" i="14"/>
  <c r="G21" i="14"/>
  <c r="H21" i="14"/>
  <c r="C22" i="14"/>
  <c r="D22" i="14"/>
  <c r="E22" i="14"/>
  <c r="F22" i="14"/>
  <c r="G22" i="14"/>
  <c r="H22" i="14"/>
  <c r="C23" i="14"/>
  <c r="D23" i="14"/>
  <c r="E23" i="14"/>
  <c r="F23" i="14"/>
  <c r="G23" i="14"/>
  <c r="H23" i="14"/>
  <c r="C24" i="14"/>
  <c r="D24" i="14"/>
  <c r="E24" i="14"/>
  <c r="F24" i="14"/>
  <c r="G24" i="14"/>
  <c r="H24" i="14"/>
  <c r="C25" i="14"/>
  <c r="D25" i="14"/>
  <c r="E25" i="14"/>
  <c r="F25" i="14"/>
  <c r="G25" i="14"/>
  <c r="H25" i="14"/>
  <c r="C26" i="14"/>
  <c r="D26" i="14"/>
  <c r="E26" i="14"/>
  <c r="F26" i="14"/>
  <c r="G26" i="14"/>
  <c r="H26" i="14"/>
  <c r="H20" i="14"/>
  <c r="G20" i="14"/>
  <c r="F20" i="14"/>
  <c r="E20" i="14"/>
  <c r="D20" i="14"/>
  <c r="C20" i="14"/>
  <c r="H19" i="14"/>
  <c r="G19" i="14"/>
  <c r="F19" i="14"/>
  <c r="E19" i="14"/>
  <c r="D19" i="14"/>
  <c r="C19" i="14"/>
  <c r="H18" i="14"/>
  <c r="G18" i="14"/>
  <c r="F18" i="14"/>
  <c r="E18" i="14"/>
  <c r="D18" i="14"/>
  <c r="C18" i="14"/>
  <c r="C13" i="14"/>
  <c r="D13" i="14"/>
  <c r="E13" i="14"/>
  <c r="F13" i="14"/>
  <c r="G13" i="14"/>
  <c r="H13" i="14"/>
  <c r="C14" i="14"/>
  <c r="D14" i="14"/>
  <c r="E14" i="14"/>
  <c r="F14" i="14"/>
  <c r="G14" i="14"/>
  <c r="H14" i="14"/>
  <c r="D12" i="14"/>
  <c r="E12" i="14"/>
  <c r="F12" i="14"/>
  <c r="G12" i="14"/>
  <c r="H12" i="14"/>
  <c r="C12" i="14"/>
  <c r="G10" i="14"/>
  <c r="E10" i="14"/>
  <c r="E28" i="14" l="1"/>
  <c r="C10" i="14"/>
  <c r="C16" i="14"/>
  <c r="H10" i="14"/>
  <c r="H28" i="14" s="1"/>
  <c r="F10" i="14"/>
  <c r="F28" i="14" s="1"/>
  <c r="D10" i="14"/>
  <c r="D28" i="14"/>
  <c r="C28" i="14"/>
  <c r="G28" i="14"/>
  <c r="B6" i="13" l="1"/>
  <c r="B6" i="12"/>
  <c r="B6" i="11"/>
  <c r="B6" i="10"/>
  <c r="B6" i="9"/>
  <c r="B6" i="8"/>
  <c r="B6" i="7"/>
  <c r="B6" i="6"/>
  <c r="B6" i="5"/>
  <c r="B6" i="4"/>
  <c r="B6" i="3"/>
  <c r="C16" i="13"/>
  <c r="H10" i="13"/>
  <c r="H28" i="13" s="1"/>
  <c r="I30" i="1" s="1"/>
  <c r="G10" i="13"/>
  <c r="G28" i="13" s="1"/>
  <c r="H30" i="1" s="1"/>
  <c r="F10" i="13"/>
  <c r="F28" i="13" s="1"/>
  <c r="G30" i="1" s="1"/>
  <c r="E10" i="13"/>
  <c r="E28" i="13" s="1"/>
  <c r="F30" i="1" s="1"/>
  <c r="D10" i="13"/>
  <c r="D28" i="13" s="1"/>
  <c r="E30" i="1" s="1"/>
  <c r="C10" i="13"/>
  <c r="C28" i="13" s="1"/>
  <c r="D30" i="1" s="1"/>
  <c r="C16" i="12"/>
  <c r="H10" i="12"/>
  <c r="H28" i="12" s="1"/>
  <c r="I28" i="1" s="1"/>
  <c r="G10" i="12"/>
  <c r="G28" i="12" s="1"/>
  <c r="H28" i="1" s="1"/>
  <c r="F10" i="12"/>
  <c r="F28" i="12" s="1"/>
  <c r="G28" i="1" s="1"/>
  <c r="E10" i="12"/>
  <c r="E28" i="12" s="1"/>
  <c r="F28" i="1" s="1"/>
  <c r="D10" i="12"/>
  <c r="D28" i="12" s="1"/>
  <c r="E28" i="1" s="1"/>
  <c r="C10" i="12"/>
  <c r="C28" i="12" s="1"/>
  <c r="D28" i="1" s="1"/>
  <c r="C16" i="11"/>
  <c r="H10" i="11"/>
  <c r="H28" i="11" s="1"/>
  <c r="I27" i="1" s="1"/>
  <c r="G10" i="11"/>
  <c r="G28" i="11" s="1"/>
  <c r="H27" i="1" s="1"/>
  <c r="F10" i="11"/>
  <c r="F28" i="11" s="1"/>
  <c r="G27" i="1" s="1"/>
  <c r="E10" i="11"/>
  <c r="E28" i="11" s="1"/>
  <c r="F27" i="1" s="1"/>
  <c r="D10" i="11"/>
  <c r="D28" i="11" s="1"/>
  <c r="E27" i="1" s="1"/>
  <c r="C10" i="11"/>
  <c r="C28" i="11" s="1"/>
  <c r="D27" i="1" s="1"/>
  <c r="C16" i="10"/>
  <c r="H10" i="10"/>
  <c r="H28" i="10" s="1"/>
  <c r="I26" i="1" s="1"/>
  <c r="G10" i="10"/>
  <c r="G28" i="10" s="1"/>
  <c r="H26" i="1" s="1"/>
  <c r="F10" i="10"/>
  <c r="F28" i="10" s="1"/>
  <c r="G26" i="1" s="1"/>
  <c r="E10" i="10"/>
  <c r="E28" i="10" s="1"/>
  <c r="F26" i="1" s="1"/>
  <c r="D10" i="10"/>
  <c r="D28" i="10" s="1"/>
  <c r="E26" i="1" s="1"/>
  <c r="C10" i="10"/>
  <c r="C28" i="10" s="1"/>
  <c r="D26" i="1" s="1"/>
  <c r="H10" i="9"/>
  <c r="H28" i="9" s="1"/>
  <c r="I25" i="1" s="1"/>
  <c r="G10" i="9"/>
  <c r="G28" i="9" s="1"/>
  <c r="H25" i="1" s="1"/>
  <c r="F10" i="9"/>
  <c r="F28" i="9" s="1"/>
  <c r="G25" i="1" s="1"/>
  <c r="E10" i="9"/>
  <c r="E28" i="9" s="1"/>
  <c r="F25" i="1" s="1"/>
  <c r="D10" i="9"/>
  <c r="D28" i="9" s="1"/>
  <c r="E25" i="1" s="1"/>
  <c r="C10" i="9"/>
  <c r="C28" i="9" s="1"/>
  <c r="D25" i="1" s="1"/>
  <c r="C16" i="8"/>
  <c r="H10" i="8"/>
  <c r="H28" i="8" s="1"/>
  <c r="I24" i="1" s="1"/>
  <c r="G10" i="8"/>
  <c r="G28" i="8" s="1"/>
  <c r="H24" i="1" s="1"/>
  <c r="F10" i="8"/>
  <c r="F28" i="8" s="1"/>
  <c r="G24" i="1" s="1"/>
  <c r="E10" i="8"/>
  <c r="E28" i="8" s="1"/>
  <c r="F24" i="1" s="1"/>
  <c r="D10" i="8"/>
  <c r="D28" i="8" s="1"/>
  <c r="E24" i="1" s="1"/>
  <c r="C10" i="8"/>
  <c r="C28" i="8" s="1"/>
  <c r="D24" i="1" s="1"/>
  <c r="D23" i="1" s="1"/>
  <c r="C16" i="7"/>
  <c r="H10" i="7"/>
  <c r="H28" i="7" s="1"/>
  <c r="I21" i="1" s="1"/>
  <c r="G10" i="7"/>
  <c r="G28" i="7" s="1"/>
  <c r="H21" i="1" s="1"/>
  <c r="F10" i="7"/>
  <c r="F28" i="7" s="1"/>
  <c r="G21" i="1" s="1"/>
  <c r="E10" i="7"/>
  <c r="E28" i="7" s="1"/>
  <c r="F21" i="1" s="1"/>
  <c r="D10" i="7"/>
  <c r="D28" i="7" s="1"/>
  <c r="E21" i="1" s="1"/>
  <c r="C10" i="7"/>
  <c r="C28" i="7" s="1"/>
  <c r="D21" i="1" s="1"/>
  <c r="C16" i="6"/>
  <c r="H10" i="6"/>
  <c r="H28" i="6" s="1"/>
  <c r="I20" i="1" s="1"/>
  <c r="G10" i="6"/>
  <c r="G28" i="6" s="1"/>
  <c r="H20" i="1" s="1"/>
  <c r="F10" i="6"/>
  <c r="F28" i="6" s="1"/>
  <c r="G20" i="1" s="1"/>
  <c r="E10" i="6"/>
  <c r="E28" i="6" s="1"/>
  <c r="F20" i="1" s="1"/>
  <c r="D10" i="6"/>
  <c r="D28" i="6" s="1"/>
  <c r="E20" i="1" s="1"/>
  <c r="C10" i="6"/>
  <c r="C28" i="6" s="1"/>
  <c r="D20" i="1" s="1"/>
  <c r="C16" i="5"/>
  <c r="H10" i="5"/>
  <c r="H28" i="5" s="1"/>
  <c r="I19" i="1" s="1"/>
  <c r="G10" i="5"/>
  <c r="G28" i="5" s="1"/>
  <c r="H19" i="1" s="1"/>
  <c r="F10" i="5"/>
  <c r="F28" i="5" s="1"/>
  <c r="G19" i="1" s="1"/>
  <c r="E10" i="5"/>
  <c r="E28" i="5" s="1"/>
  <c r="F19" i="1" s="1"/>
  <c r="D10" i="5"/>
  <c r="D28" i="5" s="1"/>
  <c r="E19" i="1" s="1"/>
  <c r="C10" i="5"/>
  <c r="C28" i="5" s="1"/>
  <c r="D19" i="1" s="1"/>
  <c r="C16" i="4"/>
  <c r="H10" i="4"/>
  <c r="H28" i="4" s="1"/>
  <c r="I18" i="1" s="1"/>
  <c r="G10" i="4"/>
  <c r="G28" i="4" s="1"/>
  <c r="H18" i="1" s="1"/>
  <c r="F10" i="4"/>
  <c r="F28" i="4" s="1"/>
  <c r="G18" i="1" s="1"/>
  <c r="E10" i="4"/>
  <c r="E28" i="4" s="1"/>
  <c r="F18" i="1" s="1"/>
  <c r="D10" i="4"/>
  <c r="D28" i="4" s="1"/>
  <c r="E18" i="1" s="1"/>
  <c r="C10" i="4"/>
  <c r="C28" i="4" s="1"/>
  <c r="D18" i="1" s="1"/>
  <c r="C16" i="3"/>
  <c r="H10" i="3"/>
  <c r="H28" i="3" s="1"/>
  <c r="I17" i="1" s="1"/>
  <c r="G10" i="3"/>
  <c r="G28" i="3" s="1"/>
  <c r="H17" i="1" s="1"/>
  <c r="F10" i="3"/>
  <c r="F28" i="3" s="1"/>
  <c r="G17" i="1" s="1"/>
  <c r="E10" i="3"/>
  <c r="E28" i="3" s="1"/>
  <c r="F17" i="1" s="1"/>
  <c r="D10" i="3"/>
  <c r="D28" i="3" s="1"/>
  <c r="E17" i="1" s="1"/>
  <c r="C10" i="3"/>
  <c r="C28" i="3" s="1"/>
  <c r="D17" i="1" s="1"/>
  <c r="F28" i="2"/>
  <c r="G16" i="1" s="1"/>
  <c r="G28" i="2"/>
  <c r="H16" i="1" s="1"/>
  <c r="H28" i="2"/>
  <c r="I16" i="1" s="1"/>
  <c r="D10" i="2"/>
  <c r="D28" i="2" s="1"/>
  <c r="E16" i="1" s="1"/>
  <c r="E10" i="2"/>
  <c r="E28" i="2" s="1"/>
  <c r="F16" i="1" s="1"/>
  <c r="F10" i="2"/>
  <c r="G10" i="2"/>
  <c r="H10" i="2"/>
  <c r="C10" i="2"/>
  <c r="C28" i="2" s="1"/>
  <c r="D16" i="1" s="1"/>
  <c r="B6" i="2"/>
  <c r="E23" i="1" l="1"/>
  <c r="H23" i="1"/>
  <c r="F23" i="1"/>
  <c r="G23" i="1"/>
  <c r="I23" i="1"/>
  <c r="H15" i="1"/>
  <c r="G15" i="1"/>
  <c r="G31" i="1" s="1"/>
  <c r="I15" i="1"/>
  <c r="D15" i="1"/>
  <c r="D31" i="1" s="1"/>
  <c r="E15" i="1"/>
  <c r="E31" i="1" s="1"/>
  <c r="F15" i="1"/>
  <c r="F31" i="1" s="1"/>
  <c r="I31" i="1" l="1"/>
  <c r="H31" i="1"/>
</calcChain>
</file>

<file path=xl/sharedStrings.xml><?xml version="1.0" encoding="utf-8"?>
<sst xmlns="http://schemas.openxmlformats.org/spreadsheetml/2006/main" count="548" uniqueCount="65">
  <si>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</si>
  <si>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</si>
  <si>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</si>
  <si>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</si>
  <si>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</si>
  <si>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</si>
  <si>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</si>
  <si>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</si>
  <si>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</si>
  <si>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</si>
  <si>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</si>
  <si>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</si>
  <si>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</si>
  <si>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</si>
  <si>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</si>
  <si>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</si>
  <si>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</si>
  <si>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</si>
  <si>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</si>
  <si>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</si>
  <si>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</si>
  <si>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</si>
  <si>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</si>
  <si>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</si>
  <si>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</si>
  <si>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</si>
  <si>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</si>
  <si>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</si>
  <si>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Лихви</t>
  </si>
  <si>
    <t>Стипендии</t>
  </si>
  <si>
    <t>Членски внос</t>
  </si>
  <si>
    <t>Текущи трансфери, обезщетения и помощи за домакинствата</t>
  </si>
  <si>
    <t>Субсидии за нефинансови предприятия</t>
  </si>
  <si>
    <t>Субсидии за организации с нестопанска цел</t>
  </si>
  <si>
    <t xml:space="preserve">Разходи за предоставени помощи за организации и дейности в чужбина 
</t>
  </si>
  <si>
    <t>1700.01.00</t>
  </si>
  <si>
    <t>Политика в областта на всеобхватно, достъпно и качествено образование и обучение в предучилищното възпитание и подготовка и училищното образование. Учене през целия живот</t>
  </si>
  <si>
    <t>1700.01.01</t>
  </si>
  <si>
    <t>Бюджетна програма „Осигуряване на качеството в предучилищното възпитание и подготовка и училищното образование”</t>
  </si>
  <si>
    <t>1700.01.02</t>
  </si>
  <si>
    <t>Бюджетна програма „Улесняване на достъпа до образование. Приобщаващо образование”</t>
  </si>
  <si>
    <t>1700.01.03</t>
  </si>
  <si>
    <t>Бюджетна програма „Училищно образование”</t>
  </si>
  <si>
    <t>1700.01.04</t>
  </si>
  <si>
    <t>Бюджетна програма „Развитие на способностите на децата и учениците”</t>
  </si>
  <si>
    <t>1700.01.05</t>
  </si>
  <si>
    <t>Бюджетна програма „Образование на българите в чужбина”</t>
  </si>
  <si>
    <t>1700.01.06</t>
  </si>
  <si>
    <t>Бюджетна програма „Учене през целия живот”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</si>
  <si>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</si>
  <si>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</si>
  <si>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</si>
  <si>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образование”</t>
  </si>
  <si>
    <t>1700.02.02</t>
  </si>
  <si>
    <t>Бюджетна програма „Студентско подпомагане”</t>
  </si>
  <si>
    <t>1700.02.03</t>
  </si>
  <si>
    <t>Бюджетна програма „Международен образователен обмен”</t>
  </si>
  <si>
    <t>1700.02.04</t>
  </si>
  <si>
    <t>Бюджетна програма „Оценка и развитие на националния научен потенциал за изграждане на устойчива връзка образование-наука-бизнес като основа за развитие на икономика, базирана на знанието”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</si>
  <si>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</si>
  <si>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t>
  </si>
  <si>
    <t>1700.03.00</t>
  </si>
  <si>
    <t>Бюджетна програма „Администрация”</t>
  </si>
  <si>
    <t>към 31.03.2015 г.</t>
  </si>
  <si>
    <t>на Министерството на образованието и науката към 31.03.2015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</si>
</sst>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zoomScale="90" zoomScaleNormal="9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4" sqref="D14"/>
    </sheetView>
  </sheetViews>
  <sheetFormatPr defaultRowHeight="15.75" outlineLevelRow="1" x14ac:dyDescent="0.25"/>
  <cols>
    <col min="3" max="3" width="35.5" customWidth="1"/>
    <col min="4" max="5" width="9.5" bestFit="1" customWidth="1"/>
    <col min="6" max="9" width="9.125" bestFit="1" customWidth="1"/>
  </cols>
  <sheetData>
    <row r="1" spans="2:9" hidden="1" outlineLevel="1" x14ac:dyDescent="0.25"/>
    <row r="2" spans="2:9" hidden="1" outlineLevel="1" x14ac:dyDescent="0.25"/>
    <row r="3" spans="2:9" collapsed="1" x14ac:dyDescent="0.25">
      <c r="B3" s="25" t="s">
        <v>0</v>
      </c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64</v>
      </c>
      <c r="C4" s="26"/>
      <c r="D4" s="26"/>
      <c r="E4" s="26"/>
      <c r="F4" s="26"/>
      <c r="G4" s="26"/>
      <c r="H4" s="26"/>
      <c r="I4" s="26"/>
    </row>
    <row r="5" spans="2:9" x14ac:dyDescent="0.25">
      <c r="B5" s="27"/>
      <c r="C5" s="28"/>
      <c r="D5" s="28"/>
      <c r="E5" s="28"/>
      <c r="F5" s="28"/>
      <c r="G5" s="28"/>
      <c r="H5" s="28"/>
      <c r="I5" s="28"/>
    </row>
    <row r="6" spans="2:9" x14ac:dyDescent="0.25">
      <c r="B6" s="2"/>
    </row>
    <row r="7" spans="2:9" x14ac:dyDescent="0.25">
      <c r="B7" s="2"/>
    </row>
    <row r="8" spans="2:9" x14ac:dyDescent="0.25">
      <c r="B8" s="26" t="s">
        <v>1</v>
      </c>
      <c r="C8" s="26"/>
      <c r="D8" s="26"/>
      <c r="E8" s="26"/>
      <c r="F8" s="26"/>
      <c r="G8" s="26"/>
      <c r="H8" s="26"/>
      <c r="I8" s="26"/>
    </row>
    <row r="9" spans="2:9" x14ac:dyDescent="0.25">
      <c r="B9" s="26" t="s">
        <v>63</v>
      </c>
      <c r="C9" s="26"/>
      <c r="D9" s="26"/>
      <c r="E9" s="26"/>
      <c r="F9" s="26"/>
      <c r="G9" s="26"/>
      <c r="H9" s="26"/>
      <c r="I9" s="26"/>
    </row>
    <row r="10" spans="2:9" x14ac:dyDescent="0.25">
      <c r="B10" s="28" t="s">
        <v>2</v>
      </c>
      <c r="C10" s="28"/>
      <c r="D10" s="28"/>
      <c r="E10" s="28"/>
      <c r="F10" s="28"/>
      <c r="G10" s="28"/>
      <c r="H10" s="28"/>
      <c r="I10" s="28"/>
    </row>
    <row r="11" spans="2:9" ht="16.5" thickBot="1" x14ac:dyDescent="0.3">
      <c r="B11" s="29" t="s">
        <v>3</v>
      </c>
      <c r="C11" s="29"/>
      <c r="D11" s="29"/>
      <c r="E11" s="29"/>
      <c r="F11" s="29"/>
      <c r="G11" s="29"/>
      <c r="H11" s="29"/>
      <c r="I11" s="29"/>
    </row>
    <row r="12" spans="2:9" x14ac:dyDescent="0.25">
      <c r="B12" s="22" t="s">
        <v>4</v>
      </c>
      <c r="C12" s="22" t="s">
        <v>5</v>
      </c>
      <c r="D12" s="3" t="s">
        <v>6</v>
      </c>
      <c r="E12" s="3" t="s">
        <v>8</v>
      </c>
      <c r="F12" s="3" t="s">
        <v>10</v>
      </c>
      <c r="G12" s="3" t="s">
        <v>10</v>
      </c>
      <c r="H12" s="3" t="s">
        <v>10</v>
      </c>
      <c r="I12" s="3" t="s">
        <v>10</v>
      </c>
    </row>
    <row r="13" spans="2:9" ht="25.5" x14ac:dyDescent="0.25">
      <c r="B13" s="23"/>
      <c r="C13" s="23"/>
      <c r="D13" s="4" t="s">
        <v>7</v>
      </c>
      <c r="E13" s="4" t="s">
        <v>9</v>
      </c>
      <c r="F13" s="4" t="s">
        <v>11</v>
      </c>
      <c r="G13" s="4" t="s">
        <v>11</v>
      </c>
      <c r="H13" s="4" t="s">
        <v>11</v>
      </c>
      <c r="I13" s="4" t="s">
        <v>11</v>
      </c>
    </row>
    <row r="14" spans="2:9" ht="36" customHeight="1" thickBot="1" x14ac:dyDescent="0.3">
      <c r="B14" s="24"/>
      <c r="C14" s="24"/>
      <c r="D14" s="5"/>
      <c r="E14" s="5"/>
      <c r="F14" s="6" t="s">
        <v>12</v>
      </c>
      <c r="G14" s="6" t="s">
        <v>13</v>
      </c>
      <c r="H14" s="6" t="s">
        <v>14</v>
      </c>
      <c r="I14" s="6" t="s">
        <v>15</v>
      </c>
    </row>
    <row r="15" spans="2:9" ht="64.5" thickBot="1" x14ac:dyDescent="0.3">
      <c r="B15" s="8" t="s">
        <v>35</v>
      </c>
      <c r="C15" s="20" t="s">
        <v>36</v>
      </c>
      <c r="D15" s="33">
        <f>SUM(D16:D21)</f>
        <v>368019400</v>
      </c>
      <c r="E15" s="33">
        <f t="shared" ref="E15:I15" si="0">SUM(E16:E21)</f>
        <v>367667400</v>
      </c>
      <c r="F15" s="33">
        <f t="shared" si="0"/>
        <v>52487213</v>
      </c>
      <c r="G15" s="33">
        <f t="shared" si="0"/>
        <v>0</v>
      </c>
      <c r="H15" s="33">
        <f t="shared" si="0"/>
        <v>0</v>
      </c>
      <c r="I15" s="33">
        <f t="shared" si="0"/>
        <v>0</v>
      </c>
    </row>
    <row r="16" spans="2:9" ht="39" thickBot="1" x14ac:dyDescent="0.3">
      <c r="B16" s="10" t="s">
        <v>37</v>
      </c>
      <c r="C16" s="11" t="s">
        <v>38</v>
      </c>
      <c r="D16" s="34">
        <f>'Pr(1)'!$C$28</f>
        <v>67153350</v>
      </c>
      <c r="E16" s="34">
        <f>'Pr(1)'!$D$28</f>
        <v>67153350</v>
      </c>
      <c r="F16" s="34">
        <f>'Pr(1)'!$E$28</f>
        <v>2370222</v>
      </c>
      <c r="G16" s="34">
        <f>'Pr(1)'!$F$28</f>
        <v>0</v>
      </c>
      <c r="H16" s="34">
        <f>'Pr(1)'!$G$28</f>
        <v>0</v>
      </c>
      <c r="I16" s="34">
        <f>'Pr(1)'!$H$28</f>
        <v>0</v>
      </c>
    </row>
    <row r="17" spans="2:9" ht="26.25" thickBot="1" x14ac:dyDescent="0.3">
      <c r="B17" s="10" t="s">
        <v>39</v>
      </c>
      <c r="C17" s="11" t="s">
        <v>40</v>
      </c>
      <c r="D17" s="34">
        <f>'Pr(2)'!$C$28</f>
        <v>59680150</v>
      </c>
      <c r="E17" s="34">
        <f>'Pr(2)'!$D$28</f>
        <v>59680150</v>
      </c>
      <c r="F17" s="34">
        <f>'Pr(2)'!$E$28</f>
        <v>7202070</v>
      </c>
      <c r="G17" s="34">
        <f>'Pr(2)'!$F$28</f>
        <v>0</v>
      </c>
      <c r="H17" s="34">
        <f>'Pr(2)'!$G$28</f>
        <v>0</v>
      </c>
      <c r="I17" s="34">
        <f>'Pr(2)'!$H$28</f>
        <v>0</v>
      </c>
    </row>
    <row r="18" spans="2:9" ht="26.25" thickBot="1" x14ac:dyDescent="0.3">
      <c r="B18" s="10" t="s">
        <v>41</v>
      </c>
      <c r="C18" s="11" t="s">
        <v>42</v>
      </c>
      <c r="D18" s="34">
        <f>'Pr(3)'!$C$28</f>
        <v>222127200</v>
      </c>
      <c r="E18" s="34">
        <f>'Pr(3)'!$D$28</f>
        <v>221877200</v>
      </c>
      <c r="F18" s="34">
        <f>'Pr(3)'!$E$28</f>
        <v>40563615</v>
      </c>
      <c r="G18" s="34">
        <f>'Pr(3)'!$F$28</f>
        <v>0</v>
      </c>
      <c r="H18" s="34">
        <f>'Pr(3)'!$G$28</f>
        <v>0</v>
      </c>
      <c r="I18" s="34">
        <f>'Pr(3)'!$H$28</f>
        <v>0</v>
      </c>
    </row>
    <row r="19" spans="2:9" ht="26.25" thickBot="1" x14ac:dyDescent="0.3">
      <c r="B19" s="10" t="s">
        <v>43</v>
      </c>
      <c r="C19" s="11" t="s">
        <v>44</v>
      </c>
      <c r="D19" s="34">
        <f>'Pr(4)'!$C$28</f>
        <v>7151400</v>
      </c>
      <c r="E19" s="34">
        <f>'Pr(4)'!$D$28</f>
        <v>7049400</v>
      </c>
      <c r="F19" s="34">
        <f>'Pr(4)'!$E$28</f>
        <v>1250665</v>
      </c>
      <c r="G19" s="34">
        <f>'Pr(4)'!$F$28</f>
        <v>0</v>
      </c>
      <c r="H19" s="34">
        <f>'Pr(4)'!$G$28</f>
        <v>0</v>
      </c>
      <c r="I19" s="34">
        <f>'Pr(4)'!$H$28</f>
        <v>0</v>
      </c>
    </row>
    <row r="20" spans="2:9" ht="26.25" thickBot="1" x14ac:dyDescent="0.3">
      <c r="B20" s="10" t="s">
        <v>45</v>
      </c>
      <c r="C20" s="11" t="s">
        <v>46</v>
      </c>
      <c r="D20" s="34">
        <f>'Pr(5)'!$C$28</f>
        <v>8970500</v>
      </c>
      <c r="E20" s="34">
        <f>'Pr(5)'!$D$28</f>
        <v>8970500</v>
      </c>
      <c r="F20" s="34">
        <f>'Pr(5)'!$E$28</f>
        <v>514853</v>
      </c>
      <c r="G20" s="34">
        <f>'Pr(5)'!$F$28</f>
        <v>0</v>
      </c>
      <c r="H20" s="34">
        <f>'Pr(5)'!$G$28</f>
        <v>0</v>
      </c>
      <c r="I20" s="34">
        <f>'Pr(5)'!$H$28</f>
        <v>0</v>
      </c>
    </row>
    <row r="21" spans="2:9" ht="26.25" thickBot="1" x14ac:dyDescent="0.3">
      <c r="B21" s="10" t="s">
        <v>47</v>
      </c>
      <c r="C21" s="11" t="s">
        <v>48</v>
      </c>
      <c r="D21" s="34">
        <f>'Pr(6)'!$C$28</f>
        <v>2936800</v>
      </c>
      <c r="E21" s="34">
        <f>'Pr(6)'!$D$28</f>
        <v>2936800</v>
      </c>
      <c r="F21" s="34">
        <f>'Pr(6)'!$E$28</f>
        <v>585788</v>
      </c>
      <c r="G21" s="34">
        <f>'Pr(6)'!$F$28</f>
        <v>0</v>
      </c>
      <c r="H21" s="34">
        <f>'Pr(6)'!$G$28</f>
        <v>0</v>
      </c>
      <c r="I21" s="34">
        <f>'Pr(6)'!$H$28</f>
        <v>0</v>
      </c>
    </row>
    <row r="22" spans="2:9" ht="16.5" thickBot="1" x14ac:dyDescent="0.3">
      <c r="B22" s="12"/>
      <c r="C22" s="13"/>
      <c r="D22" s="34"/>
      <c r="E22" s="34"/>
      <c r="F22" s="34"/>
      <c r="G22" s="34"/>
      <c r="H22" s="34"/>
      <c r="I22" s="34"/>
    </row>
    <row r="23" spans="2:9" ht="39" thickBot="1" x14ac:dyDescent="0.3">
      <c r="B23" s="8" t="s">
        <v>49</v>
      </c>
      <c r="C23" s="20" t="s">
        <v>50</v>
      </c>
      <c r="D23" s="33">
        <f>SUM(D24:D28)</f>
        <v>43977400</v>
      </c>
      <c r="E23" s="33">
        <f t="shared" ref="E23:I23" si="1">SUM(E24:E28)</f>
        <v>43495343</v>
      </c>
      <c r="F23" s="33">
        <f t="shared" si="1"/>
        <v>2964510</v>
      </c>
      <c r="G23" s="33">
        <f t="shared" si="1"/>
        <v>0</v>
      </c>
      <c r="H23" s="33">
        <f t="shared" si="1"/>
        <v>0</v>
      </c>
      <c r="I23" s="33">
        <f t="shared" si="1"/>
        <v>0</v>
      </c>
    </row>
    <row r="24" spans="2:9" ht="39" thickBot="1" x14ac:dyDescent="0.3">
      <c r="B24" s="10" t="s">
        <v>51</v>
      </c>
      <c r="C24" s="11" t="s">
        <v>52</v>
      </c>
      <c r="D24" s="34">
        <f>'Pr(7)'!$C$28</f>
        <v>3279400</v>
      </c>
      <c r="E24" s="34">
        <f>'Pr(7)'!$D$28</f>
        <v>3279400</v>
      </c>
      <c r="F24" s="34">
        <f>'Pr(7)'!$E$28</f>
        <v>425302</v>
      </c>
      <c r="G24" s="34">
        <f>'Pr(7)'!$F$28</f>
        <v>0</v>
      </c>
      <c r="H24" s="34">
        <f>'Pr(7)'!$G$28</f>
        <v>0</v>
      </c>
      <c r="I24" s="34">
        <f>'Pr(7)'!$H$28</f>
        <v>0</v>
      </c>
    </row>
    <row r="25" spans="2:9" ht="26.25" thickBot="1" x14ac:dyDescent="0.3">
      <c r="B25" s="10" t="s">
        <v>53</v>
      </c>
      <c r="C25" s="11" t="s">
        <v>54</v>
      </c>
      <c r="D25" s="34">
        <f>'Pr(8)'!$C$28</f>
        <v>8644900</v>
      </c>
      <c r="E25" s="34">
        <f>'Pr(8)'!$D$28</f>
        <v>8162843</v>
      </c>
      <c r="F25" s="34">
        <f>'Pr(8)'!$E$28</f>
        <v>1779959</v>
      </c>
      <c r="G25" s="34">
        <f>'Pr(8)'!$F$28</f>
        <v>0</v>
      </c>
      <c r="H25" s="34">
        <f>'Pr(8)'!$G$28</f>
        <v>0</v>
      </c>
      <c r="I25" s="34">
        <f>'Pr(8)'!$H$28</f>
        <v>0</v>
      </c>
    </row>
    <row r="26" spans="2:9" ht="26.25" thickBot="1" x14ac:dyDescent="0.3">
      <c r="B26" s="10" t="s">
        <v>55</v>
      </c>
      <c r="C26" s="11" t="s">
        <v>56</v>
      </c>
      <c r="D26" s="34">
        <f>'Pr(9)'!$C$28</f>
        <v>3039400</v>
      </c>
      <c r="E26" s="34">
        <f>'Pr(9)'!$D$28</f>
        <v>3039400</v>
      </c>
      <c r="F26" s="34">
        <f>'Pr(9)'!$E$28</f>
        <v>293796</v>
      </c>
      <c r="G26" s="34">
        <f>'Pr(9)'!$F$28</f>
        <v>0</v>
      </c>
      <c r="H26" s="34">
        <f>'Pr(9)'!$G$28</f>
        <v>0</v>
      </c>
      <c r="I26" s="34">
        <f>'Pr(9)'!$H$28</f>
        <v>0</v>
      </c>
    </row>
    <row r="27" spans="2:9" ht="64.5" thickBot="1" x14ac:dyDescent="0.3">
      <c r="B27" s="10" t="s">
        <v>57</v>
      </c>
      <c r="C27" s="11" t="s">
        <v>58</v>
      </c>
      <c r="D27" s="34">
        <f>'Pr(10)'!$C$28</f>
        <v>19700000</v>
      </c>
      <c r="E27" s="34">
        <f>'Pr(10)'!$D$28</f>
        <v>19700000</v>
      </c>
      <c r="F27" s="34">
        <f>'Pr(10)'!$E$28</f>
        <v>273861</v>
      </c>
      <c r="G27" s="34">
        <f>'Pr(10)'!$F$28</f>
        <v>0</v>
      </c>
      <c r="H27" s="34">
        <f>'Pr(10)'!$G$28</f>
        <v>0</v>
      </c>
      <c r="I27" s="34">
        <f>'Pr(10)'!$H$28</f>
        <v>0</v>
      </c>
    </row>
    <row r="28" spans="2:9" ht="64.5" thickBot="1" x14ac:dyDescent="0.3">
      <c r="B28" s="10" t="s">
        <v>59</v>
      </c>
      <c r="C28" s="11" t="s">
        <v>60</v>
      </c>
      <c r="D28" s="34">
        <f>'Pr(11)'!$C$28</f>
        <v>9313700</v>
      </c>
      <c r="E28" s="34">
        <f>'Pr(11)'!$D$28</f>
        <v>9313700</v>
      </c>
      <c r="F28" s="34">
        <f>'Pr(11)'!$E$28</f>
        <v>191592</v>
      </c>
      <c r="G28" s="34">
        <f>'Pr(11)'!$F$28</f>
        <v>0</v>
      </c>
      <c r="H28" s="34">
        <f>'Pr(11)'!$G$28</f>
        <v>0</v>
      </c>
      <c r="I28" s="34">
        <f>'Pr(11)'!$H$28</f>
        <v>0</v>
      </c>
    </row>
    <row r="29" spans="2:9" ht="16.5" thickBot="1" x14ac:dyDescent="0.3">
      <c r="B29" s="12"/>
      <c r="C29" s="13"/>
      <c r="D29" s="34"/>
      <c r="E29" s="34"/>
      <c r="F29" s="34"/>
      <c r="G29" s="34"/>
      <c r="H29" s="34"/>
      <c r="I29" s="34"/>
    </row>
    <row r="30" spans="2:9" ht="16.5" thickBot="1" x14ac:dyDescent="0.3">
      <c r="B30" s="8" t="s">
        <v>61</v>
      </c>
      <c r="C30" s="9" t="s">
        <v>62</v>
      </c>
      <c r="D30" s="33">
        <f>'Pr(12)'!$C$28</f>
        <v>5326800</v>
      </c>
      <c r="E30" s="33">
        <f>'Pr(12)'!$D$28</f>
        <v>5326800</v>
      </c>
      <c r="F30" s="33">
        <f>'Pr(12)'!$E$28</f>
        <v>823704</v>
      </c>
      <c r="G30" s="33">
        <f>'Pr(12)'!$F$28</f>
        <v>0</v>
      </c>
      <c r="H30" s="33">
        <f>'Pr(12)'!$G$28</f>
        <v>0</v>
      </c>
      <c r="I30" s="33">
        <f>'Pr(12)'!$H$28</f>
        <v>0</v>
      </c>
    </row>
    <row r="31" spans="2:9" ht="16.5" thickBot="1" x14ac:dyDescent="0.3">
      <c r="B31" s="8"/>
      <c r="C31" s="9" t="s">
        <v>16</v>
      </c>
      <c r="D31" s="33">
        <f>+D15+D23+D30</f>
        <v>417323600</v>
      </c>
      <c r="E31" s="33">
        <f t="shared" ref="E31:I31" si="2">+E15+E23+E30</f>
        <v>416489543</v>
      </c>
      <c r="F31" s="33">
        <f t="shared" si="2"/>
        <v>56275427</v>
      </c>
      <c r="G31" s="33">
        <f t="shared" si="2"/>
        <v>0</v>
      </c>
      <c r="H31" s="33">
        <f t="shared" si="2"/>
        <v>0</v>
      </c>
      <c r="I31" s="33">
        <f t="shared" si="2"/>
        <v>0</v>
      </c>
    </row>
    <row r="32" spans="2:9" x14ac:dyDescent="0.25">
      <c r="B32" s="1"/>
    </row>
    <row r="33" spans="2:2" x14ac:dyDescent="0.25">
      <c r="B33" s="14" t="s">
        <v>17</v>
      </c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CONCATENATE('Pol+Pr'!B26,"  ",'Pol+Pr'!C26)</f>
        <v>1700.02.03  Бюджетна програма „Международен образователен обмен”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2064400</v>
      </c>
      <c r="D10" s="33">
        <f t="shared" ref="D10:H10" si="0">SUM(D12:D14)</f>
        <v>2064400</v>
      </c>
      <c r="E10" s="33">
        <f t="shared" si="0"/>
        <v>190862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259400</v>
      </c>
      <c r="D12" s="34">
        <v>259400</v>
      </c>
      <c r="E12" s="34">
        <v>21792</v>
      </c>
      <c r="F12" s="34"/>
      <c r="G12" s="34"/>
      <c r="H12" s="34"/>
    </row>
    <row r="13" spans="2:8" ht="16.5" thickBot="1" x14ac:dyDescent="0.3">
      <c r="B13" s="16" t="s">
        <v>23</v>
      </c>
      <c r="C13" s="34">
        <v>1805000</v>
      </c>
      <c r="D13" s="34">
        <v>1805000</v>
      </c>
      <c r="E13" s="34">
        <v>169070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975000</v>
      </c>
      <c r="D16" s="33">
        <f t="shared" ref="D16:H16" si="1">SUM(D18:D26)</f>
        <v>975000</v>
      </c>
      <c r="E16" s="33">
        <f t="shared" si="1"/>
        <v>102934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>
        <v>440000</v>
      </c>
      <c r="D20" s="34">
        <v>440000</v>
      </c>
      <c r="E20" s="34">
        <v>1763</v>
      </c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>
        <v>1170</v>
      </c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>
        <v>90000</v>
      </c>
      <c r="D24" s="34">
        <v>90000</v>
      </c>
      <c r="E24" s="34">
        <v>13307</v>
      </c>
      <c r="F24" s="34"/>
      <c r="G24" s="34"/>
      <c r="H24" s="34"/>
    </row>
    <row r="25" spans="2:8" ht="29.25" customHeight="1" thickBot="1" x14ac:dyDescent="0.3">
      <c r="B25" s="18" t="s">
        <v>34</v>
      </c>
      <c r="C25" s="34">
        <v>445000</v>
      </c>
      <c r="D25" s="34">
        <v>445000</v>
      </c>
      <c r="E25" s="34">
        <v>86694</v>
      </c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3039400</v>
      </c>
      <c r="D28" s="33">
        <f t="shared" ref="D28:H28" si="2">+D10+D16</f>
        <v>3039400</v>
      </c>
      <c r="E28" s="33">
        <f t="shared" si="2"/>
        <v>293796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10</v>
      </c>
      <c r="D30" s="35">
        <v>10</v>
      </c>
      <c r="E30" s="35">
        <v>10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CONCATENATE('Pol+Pr'!B27,"  ",'Pol+Pr'!C27)</f>
        <v>1700.02.04  Бюджетна програма „Оценка и развитие на националния научен потенциал за изграждане на устойчива връзка образование-наука-бизнес като основа за развитие на икономика, базирана на знанието”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19700000</v>
      </c>
      <c r="D10" s="33">
        <f t="shared" ref="D10:H10" si="0">SUM(D12:D14)</f>
        <v>19700000</v>
      </c>
      <c r="E10" s="33">
        <f t="shared" si="0"/>
        <v>274050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980000</v>
      </c>
      <c r="D12" s="34">
        <v>980000</v>
      </c>
      <c r="E12" s="34">
        <v>155832</v>
      </c>
      <c r="F12" s="34"/>
      <c r="G12" s="34"/>
      <c r="H12" s="34"/>
    </row>
    <row r="13" spans="2:8" ht="16.5" thickBot="1" x14ac:dyDescent="0.3">
      <c r="B13" s="16" t="s">
        <v>23</v>
      </c>
      <c r="C13" s="34">
        <v>18720000</v>
      </c>
      <c r="D13" s="34">
        <v>18720000</v>
      </c>
      <c r="E13" s="34">
        <v>118218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0</v>
      </c>
      <c r="D16" s="33">
        <f t="shared" ref="D16:H16" si="1">SUM(D18:D26)</f>
        <v>0</v>
      </c>
      <c r="E16" s="33">
        <f t="shared" si="1"/>
        <v>-189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>
        <v>-189</v>
      </c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19700000</v>
      </c>
      <c r="D28" s="33">
        <f t="shared" ref="D28:H28" si="2">+D10+D16</f>
        <v>19700000</v>
      </c>
      <c r="E28" s="33">
        <f t="shared" si="2"/>
        <v>273861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26</v>
      </c>
      <c r="D30" s="35">
        <v>26</v>
      </c>
      <c r="E30" s="35">
        <v>26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CONCATENATE('Pol+Pr'!B28,"  ",'Pol+Pr'!C28)</f>
        <v>1700.02.05 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3592700</v>
      </c>
      <c r="D10" s="33">
        <f t="shared" ref="D10:H10" si="0">SUM(D12:D14)</f>
        <v>3592700</v>
      </c>
      <c r="E10" s="33">
        <f t="shared" si="0"/>
        <v>191592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739700</v>
      </c>
      <c r="D12" s="34">
        <v>739700</v>
      </c>
      <c r="E12" s="34">
        <v>143564</v>
      </c>
      <c r="F12" s="34"/>
      <c r="G12" s="34"/>
      <c r="H12" s="34"/>
    </row>
    <row r="13" spans="2:8" ht="16.5" thickBot="1" x14ac:dyDescent="0.3">
      <c r="B13" s="16" t="s">
        <v>23</v>
      </c>
      <c r="C13" s="34">
        <v>2853000</v>
      </c>
      <c r="D13" s="34">
        <v>2853000</v>
      </c>
      <c r="E13" s="34">
        <v>48028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5721000</v>
      </c>
      <c r="D16" s="33">
        <f t="shared" ref="D16:H16" si="1">SUM(D18:D26)</f>
        <v>5721000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>
        <v>220000</v>
      </c>
      <c r="D22" s="34">
        <v>220000</v>
      </c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>
        <v>5501000</v>
      </c>
      <c r="D24" s="34">
        <v>5501000</v>
      </c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9313700</v>
      </c>
      <c r="D28" s="33">
        <f t="shared" ref="D28:H28" si="2">+D10+D16</f>
        <v>9313700</v>
      </c>
      <c r="E28" s="33">
        <f t="shared" si="2"/>
        <v>191592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47</v>
      </c>
      <c r="D30" s="35">
        <v>47</v>
      </c>
      <c r="E30" s="35">
        <v>47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H22" sqref="H22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CONCATENATE('Pol+Pr'!B30,"  ",'Pol+Pr'!C30)</f>
        <v>1700.03.00  Бюджетна програма „Администрация”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5326800</v>
      </c>
      <c r="D10" s="33">
        <f t="shared" ref="D10:H10" si="0">SUM(D12:D14)</f>
        <v>5326800</v>
      </c>
      <c r="E10" s="33">
        <f t="shared" si="0"/>
        <v>823584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3464700</v>
      </c>
      <c r="D12" s="34">
        <v>3464700</v>
      </c>
      <c r="E12" s="34">
        <v>761463</v>
      </c>
      <c r="F12" s="34"/>
      <c r="G12" s="34"/>
      <c r="H12" s="34"/>
    </row>
    <row r="13" spans="2:8" ht="16.5" thickBot="1" x14ac:dyDescent="0.3">
      <c r="B13" s="16" t="s">
        <v>23</v>
      </c>
      <c r="C13" s="34">
        <v>1862100</v>
      </c>
      <c r="D13" s="34">
        <v>1862100</v>
      </c>
      <c r="E13" s="34">
        <v>53675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>
        <v>8446</v>
      </c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0</v>
      </c>
      <c r="D16" s="33">
        <f t="shared" ref="D16:H16" si="1">SUM(D18:D26)</f>
        <v>0</v>
      </c>
      <c r="E16" s="33">
        <f t="shared" si="1"/>
        <v>120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>
        <v>120</v>
      </c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5326800</v>
      </c>
      <c r="D28" s="33">
        <f t="shared" ref="D28:H28" si="2">+D10+D16</f>
        <v>5326800</v>
      </c>
      <c r="E28" s="33">
        <f t="shared" si="2"/>
        <v>823704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201</v>
      </c>
      <c r="D30" s="35">
        <v>201</v>
      </c>
      <c r="E30" s="35">
        <v>196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E24" sqref="E24"/>
    </sheetView>
  </sheetViews>
  <sheetFormatPr defaultRowHeight="15.75" x14ac:dyDescent="0.25"/>
  <cols>
    <col min="2" max="2" width="38" customWidth="1"/>
    <col min="3" max="4" width="9.5" bestFit="1" customWidth="1"/>
    <col min="5" max="8" width="9.125" bestFit="1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/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291228400</v>
      </c>
      <c r="D10" s="33">
        <f t="shared" ref="D10:H10" si="0">SUM(D12:D14)</f>
        <v>298406076</v>
      </c>
      <c r="E10" s="33">
        <f t="shared" si="0"/>
        <v>52614391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f>'Pr(1)'!C12+'Pr(2)'!C12+'Pr(3)'!C12+'Pr(4)'!C12+'Pr(5)'!C12+'Pr(6)'!C12+'Pr(7)'!C12+'Pr(8)'!C12+'Pr(9)'!C12+'Pr(10)'!C12+'Pr(11)'!C12+'Pr(12)'!C12</f>
        <v>201885200</v>
      </c>
      <c r="D12" s="34">
        <f>'Pr(1)'!D12+'Pr(2)'!D12+'Pr(3)'!D12+'Pr(4)'!D12+'Pr(5)'!D12+'Pr(6)'!D12+'Pr(7)'!D12+'Pr(8)'!D12+'Pr(9)'!D12+'Pr(10)'!D12+'Pr(11)'!D12+'Pr(12)'!D12</f>
        <v>201885200</v>
      </c>
      <c r="E12" s="34">
        <f>'Pr(1)'!E12+'Pr(2)'!E12+'Pr(3)'!E12+'Pr(4)'!E12+'Pr(5)'!E12+'Pr(6)'!E12+'Pr(7)'!E12+'Pr(8)'!E12+'Pr(9)'!E12+'Pr(10)'!E12+'Pr(11)'!E12+'Pr(12)'!E12</f>
        <v>44305058</v>
      </c>
      <c r="F12" s="34">
        <f>'Pr(1)'!F12+'Pr(2)'!F12+'Pr(3)'!F12+'Pr(4)'!F12+'Pr(5)'!F12+'Pr(6)'!F12+'Pr(7)'!F12+'Pr(8)'!F12+'Pr(9)'!F12+'Pr(10)'!F12+'Pr(11)'!F12+'Pr(12)'!F12</f>
        <v>0</v>
      </c>
      <c r="G12" s="34">
        <f>'Pr(1)'!G12+'Pr(2)'!G12+'Pr(3)'!G12+'Pr(4)'!G12+'Pr(5)'!G12+'Pr(6)'!G12+'Pr(7)'!G12+'Pr(8)'!G12+'Pr(9)'!G12+'Pr(10)'!G12+'Pr(11)'!G12+'Pr(12)'!G12</f>
        <v>0</v>
      </c>
      <c r="H12" s="34">
        <f>'Pr(1)'!H12+'Pr(2)'!H12+'Pr(3)'!H12+'Pr(4)'!H12+'Pr(5)'!H12+'Pr(6)'!H12+'Pr(7)'!H12+'Pr(8)'!H12+'Pr(9)'!H12+'Pr(10)'!H12+'Pr(11)'!H12+'Pr(12)'!H12</f>
        <v>0</v>
      </c>
    </row>
    <row r="13" spans="2:8" ht="16.5" thickBot="1" x14ac:dyDescent="0.3">
      <c r="B13" s="16" t="s">
        <v>23</v>
      </c>
      <c r="C13" s="34">
        <f>'Pr(1)'!C13+'Pr(2)'!C13+'Pr(3)'!C13+'Pr(4)'!C13+'Pr(5)'!C13+'Pr(6)'!C13+'Pr(7)'!C13+'Pr(8)'!C13+'Pr(9)'!C13+'Pr(10)'!C13+'Pr(11)'!C13+'Pr(12)'!C13</f>
        <v>86588200</v>
      </c>
      <c r="D13" s="34">
        <f>'Pr(1)'!D13+'Pr(2)'!D13+'Pr(3)'!D13+'Pr(4)'!D13+'Pr(5)'!D13+'Pr(6)'!D13+'Pr(7)'!D13+'Pr(8)'!D13+'Pr(9)'!D13+'Pr(10)'!D13+'Pr(11)'!D13+'Pr(12)'!D13</f>
        <v>93551025</v>
      </c>
      <c r="E13" s="34">
        <f>'Pr(1)'!E13+'Pr(2)'!E13+'Pr(3)'!E13+'Pr(4)'!E13+'Pr(5)'!E13+'Pr(6)'!E13+'Pr(7)'!E13+'Pr(8)'!E13+'Pr(9)'!E13+'Pr(10)'!E13+'Pr(11)'!E13+'Pr(12)'!E13</f>
        <v>8282622</v>
      </c>
      <c r="F13" s="34">
        <f>'Pr(1)'!F13+'Pr(2)'!F13+'Pr(3)'!F13+'Pr(4)'!F13+'Pr(5)'!F13+'Pr(6)'!F13+'Pr(7)'!F13+'Pr(8)'!F13+'Pr(9)'!F13+'Pr(10)'!F13+'Pr(11)'!F13+'Pr(12)'!F13</f>
        <v>0</v>
      </c>
      <c r="G13" s="34">
        <f>'Pr(1)'!G13+'Pr(2)'!G13+'Pr(3)'!G13+'Pr(4)'!G13+'Pr(5)'!G13+'Pr(6)'!G13+'Pr(7)'!G13+'Pr(8)'!G13+'Pr(9)'!G13+'Pr(10)'!G13+'Pr(11)'!G13+'Pr(12)'!G13</f>
        <v>0</v>
      </c>
      <c r="H13" s="34">
        <f>'Pr(1)'!H13+'Pr(2)'!H13+'Pr(3)'!H13+'Pr(4)'!H13+'Pr(5)'!H13+'Pr(6)'!H13+'Pr(7)'!H13+'Pr(8)'!H13+'Pr(9)'!H13+'Pr(10)'!H13+'Pr(11)'!H13+'Pr(12)'!H13</f>
        <v>0</v>
      </c>
    </row>
    <row r="14" spans="2:8" ht="16.5" thickBot="1" x14ac:dyDescent="0.3">
      <c r="B14" s="16" t="s">
        <v>24</v>
      </c>
      <c r="C14" s="34">
        <f>'Pr(1)'!C14+'Pr(2)'!C14+'Pr(3)'!C14+'Pr(4)'!C14+'Pr(5)'!C14+'Pr(6)'!C14+'Pr(7)'!C14+'Pr(8)'!C14+'Pr(9)'!C14+'Pr(10)'!C14+'Pr(11)'!C14+'Pr(12)'!C14</f>
        <v>2755000</v>
      </c>
      <c r="D14" s="34">
        <f>'Pr(1)'!D14+'Pr(2)'!D14+'Pr(3)'!D14+'Pr(4)'!D14+'Pr(5)'!D14+'Pr(6)'!D14+'Pr(7)'!D14+'Pr(8)'!D14+'Pr(9)'!D14+'Pr(10)'!D14+'Pr(11)'!D14+'Pr(12)'!D14</f>
        <v>2969851</v>
      </c>
      <c r="E14" s="34">
        <f>'Pr(1)'!E14+'Pr(2)'!E14+'Pr(3)'!E14+'Pr(4)'!E14+'Pr(5)'!E14+'Pr(6)'!E14+'Pr(7)'!E14+'Pr(8)'!E14+'Pr(9)'!E14+'Pr(10)'!E14+'Pr(11)'!E14+'Pr(12)'!E14</f>
        <v>26711</v>
      </c>
      <c r="F14" s="34">
        <f>'Pr(1)'!F14+'Pr(2)'!F14+'Pr(3)'!F14+'Pr(4)'!F14+'Pr(5)'!F14+'Pr(6)'!F14+'Pr(7)'!F14+'Pr(8)'!F14+'Pr(9)'!F14+'Pr(10)'!F14+'Pr(11)'!F14+'Pr(12)'!F14</f>
        <v>0</v>
      </c>
      <c r="G14" s="34">
        <f>'Pr(1)'!G14+'Pr(2)'!G14+'Pr(3)'!G14+'Pr(4)'!G14+'Pr(5)'!G14+'Pr(6)'!G14+'Pr(7)'!G14+'Pr(8)'!G14+'Pr(9)'!G14+'Pr(10)'!G14+'Pr(11)'!G14+'Pr(12)'!G14</f>
        <v>0</v>
      </c>
      <c r="H14" s="34">
        <f>'Pr(1)'!H14+'Pr(2)'!H14+'Pr(3)'!H14+'Pr(4)'!H14+'Pr(5)'!H14+'Pr(6)'!H14+'Pr(7)'!H14+'Pr(8)'!H14+'Pr(9)'!H14+'Pr(10)'!H14+'Pr(11)'!H14+'Pr(12)'!H14</f>
        <v>0</v>
      </c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126095200</v>
      </c>
      <c r="D16" s="33">
        <f t="shared" ref="D16:H16" si="1">SUM(D18:D26)</f>
        <v>118083467</v>
      </c>
      <c r="E16" s="33">
        <f t="shared" si="1"/>
        <v>3661036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>
        <f>'Pr(1)'!C18+'Pr(2)'!C18+'Pr(3)'!C18+'Pr(4)'!C18+'Pr(5)'!C18+'Pr(6)'!C18+'Pr(7)'!C18+'Pr(8)'!C18+'Pr(9)'!C18+'Pr(10)'!C18+'Pr(11)'!C18+'Pr(12)'!C18</f>
        <v>98440200</v>
      </c>
      <c r="D18" s="34">
        <f>'Pr(1)'!D18+'Pr(2)'!D18+'Pr(3)'!D18+'Pr(4)'!D18+'Pr(5)'!D18+'Pr(6)'!D18+'Pr(7)'!D18+'Pr(8)'!D18+'Pr(9)'!D18+'Pr(10)'!D18+'Pr(11)'!D18+'Pr(12)'!D18</f>
        <v>90428467</v>
      </c>
      <c r="E18" s="34">
        <f>'Pr(1)'!E18+'Pr(2)'!E18+'Pr(3)'!E18+'Pr(4)'!E18+'Pr(5)'!E18+'Pr(6)'!E18+'Pr(7)'!E18+'Pr(8)'!E18+'Pr(9)'!E18+'Pr(10)'!E18+'Pr(11)'!E18+'Pr(12)'!E18</f>
        <v>255793</v>
      </c>
      <c r="F18" s="34">
        <f>'Pr(1)'!F18+'Pr(2)'!F18+'Pr(3)'!F18+'Pr(4)'!F18+'Pr(5)'!F18+'Pr(6)'!F18+'Pr(7)'!F18+'Pr(8)'!F18+'Pr(9)'!F18+'Pr(10)'!F18+'Pr(11)'!F18+'Pr(12)'!F18</f>
        <v>0</v>
      </c>
      <c r="G18" s="34">
        <f>'Pr(1)'!G18+'Pr(2)'!G18+'Pr(3)'!G18+'Pr(4)'!G18+'Pr(5)'!G18+'Pr(6)'!G18+'Pr(7)'!G18+'Pr(8)'!G18+'Pr(9)'!G18+'Pr(10)'!G18+'Pr(11)'!G18+'Pr(12)'!G18</f>
        <v>0</v>
      </c>
      <c r="H18" s="34">
        <f>'Pr(1)'!H18+'Pr(2)'!H18+'Pr(3)'!H18+'Pr(4)'!H18+'Pr(5)'!H18+'Pr(6)'!H18+'Pr(7)'!H18+'Pr(8)'!H18+'Pr(9)'!H18+'Pr(10)'!H18+'Pr(11)'!H18+'Pr(12)'!H18</f>
        <v>0</v>
      </c>
    </row>
    <row r="19" spans="2:8" ht="16.5" thickBot="1" x14ac:dyDescent="0.3">
      <c r="B19" s="12" t="s">
        <v>28</v>
      </c>
      <c r="C19" s="34">
        <f>'Pr(1)'!C19+'Pr(2)'!C19+'Pr(3)'!C19+'Pr(4)'!C19+'Pr(5)'!C19+'Pr(6)'!C19+'Pr(7)'!C19+'Pr(8)'!C19+'Pr(9)'!C19+'Pr(10)'!C19+'Pr(11)'!C19+'Pr(12)'!C19</f>
        <v>0</v>
      </c>
      <c r="D19" s="34">
        <f>'Pr(1)'!D19+'Pr(2)'!D19+'Pr(3)'!D19+'Pr(4)'!D19+'Pr(5)'!D19+'Pr(6)'!D19+'Pr(7)'!D19+'Pr(8)'!D19+'Pr(9)'!D19+'Pr(10)'!D19+'Pr(11)'!D19+'Pr(12)'!D19</f>
        <v>0</v>
      </c>
      <c r="E19" s="34">
        <f>'Pr(1)'!E19+'Pr(2)'!E19+'Pr(3)'!E19+'Pr(4)'!E19+'Pr(5)'!E19+'Pr(6)'!E19+'Pr(7)'!E19+'Pr(8)'!E19+'Pr(9)'!E19+'Pr(10)'!E19+'Pr(11)'!E19+'Pr(12)'!E19</f>
        <v>-2162</v>
      </c>
      <c r="F19" s="34">
        <f>'Pr(1)'!F19+'Pr(2)'!F19+'Pr(3)'!F19+'Pr(4)'!F19+'Pr(5)'!F19+'Pr(6)'!F19+'Pr(7)'!F19+'Pr(8)'!F19+'Pr(9)'!F19+'Pr(10)'!F19+'Pr(11)'!F19+'Pr(12)'!F19</f>
        <v>0</v>
      </c>
      <c r="G19" s="34">
        <f>'Pr(1)'!G19+'Pr(2)'!G19+'Pr(3)'!G19+'Pr(4)'!G19+'Pr(5)'!G19+'Pr(6)'!G19+'Pr(7)'!G19+'Pr(8)'!G19+'Pr(9)'!G19+'Pr(10)'!G19+'Pr(11)'!G19+'Pr(12)'!G19</f>
        <v>0</v>
      </c>
      <c r="H19" s="34">
        <f>'Pr(1)'!H19+'Pr(2)'!H19+'Pr(3)'!H19+'Pr(4)'!H19+'Pr(5)'!H19+'Pr(6)'!H19+'Pr(7)'!H19+'Pr(8)'!H19+'Pr(9)'!H19+'Pr(10)'!H19+'Pr(11)'!H19+'Pr(12)'!H19</f>
        <v>0</v>
      </c>
    </row>
    <row r="20" spans="2:8" ht="16.5" thickBot="1" x14ac:dyDescent="0.3">
      <c r="B20" s="12" t="s">
        <v>29</v>
      </c>
      <c r="C20" s="34">
        <f>'Pr(1)'!C20+'Pr(2)'!C20+'Pr(3)'!C20+'Pr(4)'!C20+'Pr(5)'!C20+'Pr(6)'!C20+'Pr(7)'!C20+'Pr(8)'!C20+'Pr(9)'!C20+'Pr(10)'!C20+'Pr(11)'!C20+'Pr(12)'!C20</f>
        <v>9399000</v>
      </c>
      <c r="D20" s="34">
        <f>'Pr(1)'!D20+'Pr(2)'!D20+'Pr(3)'!D20+'Pr(4)'!D20+'Pr(5)'!D20+'Pr(6)'!D20+'Pr(7)'!D20+'Pr(8)'!D20+'Pr(9)'!D20+'Pr(10)'!D20+'Pr(11)'!D20+'Pr(12)'!D20</f>
        <v>9399000</v>
      </c>
      <c r="E20" s="34">
        <f>'Pr(1)'!E20+'Pr(2)'!E20+'Pr(3)'!E20+'Pr(4)'!E20+'Pr(5)'!E20+'Pr(6)'!E20+'Pr(7)'!E20+'Pr(8)'!E20+'Pr(9)'!E20+'Pr(10)'!E20+'Pr(11)'!E20+'Pr(12)'!E20</f>
        <v>1656279</v>
      </c>
      <c r="F20" s="34">
        <f>'Pr(1)'!F20+'Pr(2)'!F20+'Pr(3)'!F20+'Pr(4)'!F20+'Pr(5)'!F20+'Pr(6)'!F20+'Pr(7)'!F20+'Pr(8)'!F20+'Pr(9)'!F20+'Pr(10)'!F20+'Pr(11)'!F20+'Pr(12)'!F20</f>
        <v>0</v>
      </c>
      <c r="G20" s="34">
        <f>'Pr(1)'!G20+'Pr(2)'!G20+'Pr(3)'!G20+'Pr(4)'!G20+'Pr(5)'!G20+'Pr(6)'!G20+'Pr(7)'!G20+'Pr(8)'!G20+'Pr(9)'!G20+'Pr(10)'!G20+'Pr(11)'!G20+'Pr(12)'!G20</f>
        <v>0</v>
      </c>
      <c r="H20" s="34">
        <f>'Pr(1)'!H20+'Pr(2)'!H20+'Pr(3)'!H20+'Pr(4)'!H20+'Pr(5)'!H20+'Pr(6)'!H20+'Pr(7)'!H20+'Pr(8)'!H20+'Pr(9)'!H20+'Pr(10)'!H20+'Pr(11)'!H20+'Pr(12)'!H20</f>
        <v>0</v>
      </c>
    </row>
    <row r="21" spans="2:8" ht="26.25" thickBot="1" x14ac:dyDescent="0.3">
      <c r="B21" s="12" t="s">
        <v>31</v>
      </c>
      <c r="C21" s="34">
        <f>'Pr(1)'!C21+'Pr(2)'!C21+'Pr(3)'!C21+'Pr(4)'!C21+'Pr(5)'!C21+'Pr(6)'!C21+'Pr(7)'!C21+'Pr(8)'!C21+'Pr(9)'!C21+'Pr(10)'!C21+'Pr(11)'!C21+'Pr(12)'!C21</f>
        <v>0</v>
      </c>
      <c r="D21" s="34">
        <f>'Pr(1)'!D21+'Pr(2)'!D21+'Pr(3)'!D21+'Pr(4)'!D21+'Pr(5)'!D21+'Pr(6)'!D21+'Pr(7)'!D21+'Pr(8)'!D21+'Pr(9)'!D21+'Pr(10)'!D21+'Pr(11)'!D21+'Pr(12)'!D21</f>
        <v>0</v>
      </c>
      <c r="E21" s="34">
        <f>'Pr(1)'!E21+'Pr(2)'!E21+'Pr(3)'!E21+'Pr(4)'!E21+'Pr(5)'!E21+'Pr(6)'!E21+'Pr(7)'!E21+'Pr(8)'!E21+'Pr(9)'!E21+'Pr(10)'!E21+'Pr(11)'!E21+'Pr(12)'!E21</f>
        <v>84</v>
      </c>
      <c r="F21" s="34">
        <f>'Pr(1)'!F21+'Pr(2)'!F21+'Pr(3)'!F21+'Pr(4)'!F21+'Pr(5)'!F21+'Pr(6)'!F21+'Pr(7)'!F21+'Pr(8)'!F21+'Pr(9)'!F21+'Pr(10)'!F21+'Pr(11)'!F21+'Pr(12)'!F21</f>
        <v>0</v>
      </c>
      <c r="G21" s="34">
        <f>'Pr(1)'!G21+'Pr(2)'!G21+'Pr(3)'!G21+'Pr(4)'!G21+'Pr(5)'!G21+'Pr(6)'!G21+'Pr(7)'!G21+'Pr(8)'!G21+'Pr(9)'!G21+'Pr(10)'!G21+'Pr(11)'!G21+'Pr(12)'!G21</f>
        <v>0</v>
      </c>
      <c r="H21" s="34">
        <f>'Pr(1)'!H21+'Pr(2)'!H21+'Pr(3)'!H21+'Pr(4)'!H21+'Pr(5)'!H21+'Pr(6)'!H21+'Pr(7)'!H21+'Pr(8)'!H21+'Pr(9)'!H21+'Pr(10)'!H21+'Pr(11)'!H21+'Pr(12)'!H21</f>
        <v>0</v>
      </c>
    </row>
    <row r="22" spans="2:8" ht="16.5" thickBot="1" x14ac:dyDescent="0.3">
      <c r="B22" s="12" t="s">
        <v>32</v>
      </c>
      <c r="C22" s="34">
        <f>'Pr(1)'!C22+'Pr(2)'!C22+'Pr(3)'!C22+'Pr(4)'!C22+'Pr(5)'!C22+'Pr(6)'!C22+'Pr(7)'!C22+'Pr(8)'!C22+'Pr(9)'!C22+'Pr(10)'!C22+'Pr(11)'!C22+'Pr(12)'!C22</f>
        <v>6220000</v>
      </c>
      <c r="D22" s="34">
        <f>'Pr(1)'!D22+'Pr(2)'!D22+'Pr(3)'!D22+'Pr(4)'!D22+'Pr(5)'!D22+'Pr(6)'!D22+'Pr(7)'!D22+'Pr(8)'!D22+'Pr(9)'!D22+'Pr(10)'!D22+'Pr(11)'!D22+'Pr(12)'!D22</f>
        <v>6220000</v>
      </c>
      <c r="E22" s="34">
        <f>'Pr(1)'!E22+'Pr(2)'!E22+'Pr(3)'!E22+'Pr(4)'!E22+'Pr(5)'!E22+'Pr(6)'!E22+'Pr(7)'!E22+'Pr(8)'!E22+'Pr(9)'!E22+'Pr(10)'!E22+'Pr(11)'!E22+'Pr(12)'!E22</f>
        <v>1646519</v>
      </c>
      <c r="F22" s="34">
        <f>'Pr(1)'!F22+'Pr(2)'!F22+'Pr(3)'!F22+'Pr(4)'!F22+'Pr(5)'!F22+'Pr(6)'!F22+'Pr(7)'!F22+'Pr(8)'!F22+'Pr(9)'!F22+'Pr(10)'!F22+'Pr(11)'!F22+'Pr(12)'!F22</f>
        <v>0</v>
      </c>
      <c r="G22" s="34">
        <f>'Pr(1)'!G22+'Pr(2)'!G22+'Pr(3)'!G22+'Pr(4)'!G22+'Pr(5)'!G22+'Pr(6)'!G22+'Pr(7)'!G22+'Pr(8)'!G22+'Pr(9)'!G22+'Pr(10)'!G22+'Pr(11)'!G22+'Pr(12)'!G22</f>
        <v>0</v>
      </c>
      <c r="H22" s="34">
        <f>'Pr(1)'!H22+'Pr(2)'!H22+'Pr(3)'!H22+'Pr(4)'!H22+'Pr(5)'!H22+'Pr(6)'!H22+'Pr(7)'!H22+'Pr(8)'!H22+'Pr(9)'!H22+'Pr(10)'!H22+'Pr(11)'!H22+'Pr(12)'!H22</f>
        <v>0</v>
      </c>
    </row>
    <row r="23" spans="2:8" ht="16.5" thickBot="1" x14ac:dyDescent="0.3">
      <c r="B23" s="12" t="s">
        <v>33</v>
      </c>
      <c r="C23" s="34">
        <f>'Pr(1)'!C23+'Pr(2)'!C23+'Pr(3)'!C23+'Pr(4)'!C23+'Pr(5)'!C23+'Pr(6)'!C23+'Pr(7)'!C23+'Pr(8)'!C23+'Pr(9)'!C23+'Pr(10)'!C23+'Pr(11)'!C23+'Pr(12)'!C23</f>
        <v>0</v>
      </c>
      <c r="D23" s="34">
        <f>'Pr(1)'!D23+'Pr(2)'!D23+'Pr(3)'!D23+'Pr(4)'!D23+'Pr(5)'!D23+'Pr(6)'!D23+'Pr(7)'!D23+'Pr(8)'!D23+'Pr(9)'!D23+'Pr(10)'!D23+'Pr(11)'!D23+'Pr(12)'!D23</f>
        <v>0</v>
      </c>
      <c r="E23" s="34">
        <f>'Pr(1)'!E23+'Pr(2)'!E23+'Pr(3)'!E23+'Pr(4)'!E23+'Pr(5)'!E23+'Pr(6)'!E23+'Pr(7)'!E23+'Pr(8)'!E23+'Pr(9)'!E23+'Pr(10)'!E23+'Pr(11)'!E23+'Pr(12)'!E23</f>
        <v>-189</v>
      </c>
      <c r="F23" s="34">
        <f>'Pr(1)'!F23+'Pr(2)'!F23+'Pr(3)'!F23+'Pr(4)'!F23+'Pr(5)'!F23+'Pr(6)'!F23+'Pr(7)'!F23+'Pr(8)'!F23+'Pr(9)'!F23+'Pr(10)'!F23+'Pr(11)'!F23+'Pr(12)'!F23</f>
        <v>0</v>
      </c>
      <c r="G23" s="34">
        <f>'Pr(1)'!G23+'Pr(2)'!G23+'Pr(3)'!G23+'Pr(4)'!G23+'Pr(5)'!G23+'Pr(6)'!G23+'Pr(7)'!G23+'Pr(8)'!G23+'Pr(9)'!G23+'Pr(10)'!G23+'Pr(11)'!G23+'Pr(12)'!G23</f>
        <v>0</v>
      </c>
      <c r="H23" s="34">
        <f>'Pr(1)'!H23+'Pr(2)'!H23+'Pr(3)'!H23+'Pr(4)'!H23+'Pr(5)'!H23+'Pr(6)'!H23+'Pr(7)'!H23+'Pr(8)'!H23+'Pr(9)'!H23+'Pr(10)'!H23+'Pr(11)'!H23+'Pr(12)'!H23</f>
        <v>0</v>
      </c>
    </row>
    <row r="24" spans="2:8" ht="16.5" thickBot="1" x14ac:dyDescent="0.3">
      <c r="B24" s="12" t="s">
        <v>30</v>
      </c>
      <c r="C24" s="34">
        <f>'Pr(1)'!C24+'Pr(2)'!C24+'Pr(3)'!C24+'Pr(4)'!C24+'Pr(5)'!C24+'Pr(6)'!C24+'Pr(7)'!C24+'Pr(8)'!C24+'Pr(9)'!C24+'Pr(10)'!C24+'Pr(11)'!C24+'Pr(12)'!C24</f>
        <v>5591000</v>
      </c>
      <c r="D24" s="34">
        <f>'Pr(1)'!D24+'Pr(2)'!D24+'Pr(3)'!D24+'Pr(4)'!D24+'Pr(5)'!D24+'Pr(6)'!D24+'Pr(7)'!D24+'Pr(8)'!D24+'Pr(9)'!D24+'Pr(10)'!D24+'Pr(11)'!D24+'Pr(12)'!D24</f>
        <v>5591000</v>
      </c>
      <c r="E24" s="34">
        <f>'Pr(1)'!E24+'Pr(2)'!E24+'Pr(3)'!E24+'Pr(4)'!E24+'Pr(5)'!E24+'Pr(6)'!E24+'Pr(7)'!E24+'Pr(8)'!E24+'Pr(9)'!E24+'Pr(10)'!E24+'Pr(11)'!E24+'Pr(12)'!E24</f>
        <v>17871</v>
      </c>
      <c r="F24" s="34">
        <f>'Pr(1)'!F24+'Pr(2)'!F24+'Pr(3)'!F24+'Pr(4)'!F24+'Pr(5)'!F24+'Pr(6)'!F24+'Pr(7)'!F24+'Pr(8)'!F24+'Pr(9)'!F24+'Pr(10)'!F24+'Pr(11)'!F24+'Pr(12)'!F24</f>
        <v>0</v>
      </c>
      <c r="G24" s="34">
        <f>'Pr(1)'!G24+'Pr(2)'!G24+'Pr(3)'!G24+'Pr(4)'!G24+'Pr(5)'!G24+'Pr(6)'!G24+'Pr(7)'!G24+'Pr(8)'!G24+'Pr(9)'!G24+'Pr(10)'!G24+'Pr(11)'!G24+'Pr(12)'!G24</f>
        <v>0</v>
      </c>
      <c r="H24" s="34">
        <f>'Pr(1)'!H24+'Pr(2)'!H24+'Pr(3)'!H24+'Pr(4)'!H24+'Pr(5)'!H24+'Pr(6)'!H24+'Pr(7)'!H24+'Pr(8)'!H24+'Pr(9)'!H24+'Pr(10)'!H24+'Pr(11)'!H24+'Pr(12)'!H24</f>
        <v>0</v>
      </c>
    </row>
    <row r="25" spans="2:8" ht="29.25" customHeight="1" thickBot="1" x14ac:dyDescent="0.3">
      <c r="B25" s="18" t="s">
        <v>34</v>
      </c>
      <c r="C25" s="34">
        <f>'Pr(1)'!C25+'Pr(2)'!C25+'Pr(3)'!C25+'Pr(4)'!C25+'Pr(5)'!C25+'Pr(6)'!C25+'Pr(7)'!C25+'Pr(8)'!C25+'Pr(9)'!C25+'Pr(10)'!C25+'Pr(11)'!C25+'Pr(12)'!C25</f>
        <v>6445000</v>
      </c>
      <c r="D25" s="34">
        <f>'Pr(1)'!D25+'Pr(2)'!D25+'Pr(3)'!D25+'Pr(4)'!D25+'Pr(5)'!D25+'Pr(6)'!D25+'Pr(7)'!D25+'Pr(8)'!D25+'Pr(9)'!D25+'Pr(10)'!D25+'Pr(11)'!D25+'Pr(12)'!D25</f>
        <v>6445000</v>
      </c>
      <c r="E25" s="34">
        <f>'Pr(1)'!E25+'Pr(2)'!E25+'Pr(3)'!E25+'Pr(4)'!E25+'Pr(5)'!E25+'Pr(6)'!E25+'Pr(7)'!E25+'Pr(8)'!E25+'Pr(9)'!E25+'Pr(10)'!E25+'Pr(11)'!E25+'Pr(12)'!E25</f>
        <v>86841</v>
      </c>
      <c r="F25" s="34">
        <f>'Pr(1)'!F25+'Pr(2)'!F25+'Pr(3)'!F25+'Pr(4)'!F25+'Pr(5)'!F25+'Pr(6)'!F25+'Pr(7)'!F25+'Pr(8)'!F25+'Pr(9)'!F25+'Pr(10)'!F25+'Pr(11)'!F25+'Pr(12)'!F25</f>
        <v>0</v>
      </c>
      <c r="G25" s="34">
        <f>'Pr(1)'!G25+'Pr(2)'!G25+'Pr(3)'!G25+'Pr(4)'!G25+'Pr(5)'!G25+'Pr(6)'!G25+'Pr(7)'!G25+'Pr(8)'!G25+'Pr(9)'!G25+'Pr(10)'!G25+'Pr(11)'!G25+'Pr(12)'!G25</f>
        <v>0</v>
      </c>
      <c r="H25" s="34">
        <f>'Pr(1)'!H25+'Pr(2)'!H25+'Pr(3)'!H25+'Pr(4)'!H25+'Pr(5)'!H25+'Pr(6)'!H25+'Pr(7)'!H25+'Pr(8)'!H25+'Pr(9)'!H25+'Pr(10)'!H25+'Pr(11)'!H25+'Pr(12)'!H25</f>
        <v>0</v>
      </c>
    </row>
    <row r="26" spans="2:8" ht="16.5" thickBot="1" x14ac:dyDescent="0.3">
      <c r="B26" s="12" t="s">
        <v>24</v>
      </c>
      <c r="C26" s="34">
        <f>'Pr(1)'!C26+'Pr(2)'!C26+'Pr(3)'!C26+'Pr(4)'!C26+'Pr(5)'!C26+'Pr(6)'!C26+'Pr(7)'!C26+'Pr(8)'!C26+'Pr(9)'!C26+'Pr(10)'!C26+'Pr(11)'!C26+'Pr(12)'!C26</f>
        <v>0</v>
      </c>
      <c r="D26" s="34">
        <f>'Pr(1)'!D26+'Pr(2)'!D26+'Pr(3)'!D26+'Pr(4)'!D26+'Pr(5)'!D26+'Pr(6)'!D26+'Pr(7)'!D26+'Pr(8)'!D26+'Pr(9)'!D26+'Pr(10)'!D26+'Pr(11)'!D26+'Pr(12)'!D26</f>
        <v>0</v>
      </c>
      <c r="E26" s="34">
        <f>'Pr(1)'!E26+'Pr(2)'!E26+'Pr(3)'!E26+'Pr(4)'!E26+'Pr(5)'!E26+'Pr(6)'!E26+'Pr(7)'!E26+'Pr(8)'!E26+'Pr(9)'!E26+'Pr(10)'!E26+'Pr(11)'!E26+'Pr(12)'!E26</f>
        <v>0</v>
      </c>
      <c r="F26" s="34">
        <f>'Pr(1)'!F26+'Pr(2)'!F26+'Pr(3)'!F26+'Pr(4)'!F26+'Pr(5)'!F26+'Pr(6)'!F26+'Pr(7)'!F26+'Pr(8)'!F26+'Pr(9)'!F26+'Pr(10)'!F26+'Pr(11)'!F26+'Pr(12)'!F26</f>
        <v>0</v>
      </c>
      <c r="G26" s="34">
        <f>'Pr(1)'!G26+'Pr(2)'!G26+'Pr(3)'!G26+'Pr(4)'!G26+'Pr(5)'!G26+'Pr(6)'!G26+'Pr(7)'!G26+'Pr(8)'!G26+'Pr(9)'!G26+'Pr(10)'!G26+'Pr(11)'!G26+'Pr(12)'!G26</f>
        <v>0</v>
      </c>
      <c r="H26" s="34">
        <f>'Pr(1)'!H26+'Pr(2)'!H26+'Pr(3)'!H26+'Pr(4)'!H26+'Pr(5)'!H26+'Pr(6)'!H26+'Pr(7)'!H26+'Pr(8)'!H26+'Pr(9)'!H26+'Pr(10)'!H26+'Pr(11)'!H26+'Pr(12)'!H26</f>
        <v>0</v>
      </c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417323600</v>
      </c>
      <c r="D28" s="33">
        <f t="shared" ref="D28:H28" si="2">+D10+D16</f>
        <v>416489543</v>
      </c>
      <c r="E28" s="33">
        <f t="shared" si="2"/>
        <v>56275427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4">
        <f>'Pr(1)'!C30+'Pr(2)'!C30+'Pr(3)'!C30+'Pr(4)'!C30+'Pr(5)'!C30+'Pr(6)'!C30+'Pr(7)'!C30+'Pr(8)'!C30+'Pr(9)'!C30+'Pr(10)'!C30+'Pr(11)'!C30+'Pr(12)'!C30</f>
        <v>15669</v>
      </c>
      <c r="D30" s="34">
        <f>'Pr(1)'!D30+'Pr(2)'!D30+'Pr(3)'!D30+'Pr(4)'!D30+'Pr(5)'!D30+'Pr(6)'!D30+'Pr(7)'!D30+'Pr(8)'!D30+'Pr(9)'!D30+'Pr(10)'!D30+'Pr(11)'!D30+'Pr(12)'!D30</f>
        <v>15669</v>
      </c>
      <c r="E30" s="34">
        <f>'Pr(1)'!E30+'Pr(2)'!E30+'Pr(3)'!E30+'Pr(4)'!E30+'Pr(5)'!E30+'Pr(6)'!E30+'Pr(7)'!E30+'Pr(8)'!E30+'Pr(9)'!E30+'Pr(10)'!E30+'Pr(11)'!E30+'Pr(12)'!E30</f>
        <v>15555</v>
      </c>
      <c r="F30" s="34">
        <f>'Pr(1)'!F30+'Pr(2)'!F30+'Pr(3)'!F30+'Pr(4)'!F30+'Pr(5)'!F30+'Pr(6)'!F30+'Pr(7)'!F30+'Pr(8)'!F30+'Pr(9)'!F30+'Pr(10)'!F30+'Pr(11)'!F30+'Pr(12)'!F30</f>
        <v>0</v>
      </c>
      <c r="G30" s="34">
        <f>'Pr(1)'!G30+'Pr(2)'!G30+'Pr(3)'!G30+'Pr(4)'!G30+'Pr(5)'!G30+'Pr(6)'!G30+'Pr(7)'!G30+'Pr(8)'!G30+'Pr(9)'!G30+'Pr(10)'!G30+'Pr(11)'!G30+'Pr(12)'!G30</f>
        <v>0</v>
      </c>
      <c r="H30" s="34">
        <f>'Pr(1)'!H30+'Pr(2)'!H30+'Pr(3)'!H30+'Pr(4)'!H30+'Pr(5)'!H30+'Pr(6)'!H30+'Pr(7)'!H30+'Pr(8)'!H30+'Pr(9)'!H30+'Pr(10)'!H30+'Pr(11)'!H30+'Pr(12)'!H30</f>
        <v>0</v>
      </c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  <col min="3" max="8" width="9" style="36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CONCATENATE('Pol+Pr'!B16,"  ",'Pol+Pr'!C16)</f>
        <v>1700.01.01  Бюджетна програма „Осигуряване на качеството в предучилищното възпитание и подготовка и училищното образование”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11053350</v>
      </c>
      <c r="D10" s="33">
        <f t="shared" ref="D10:H10" si="0">SUM(D12:D14)</f>
        <v>11053350</v>
      </c>
      <c r="E10" s="33">
        <f t="shared" si="0"/>
        <v>2116711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8083910</v>
      </c>
      <c r="D12" s="34">
        <v>8083910</v>
      </c>
      <c r="E12" s="34">
        <v>1747243</v>
      </c>
      <c r="F12" s="34"/>
      <c r="G12" s="34"/>
      <c r="H12" s="34"/>
    </row>
    <row r="13" spans="2:8" ht="16.5" thickBot="1" x14ac:dyDescent="0.3">
      <c r="B13" s="16" t="s">
        <v>23</v>
      </c>
      <c r="C13" s="34">
        <v>2969440</v>
      </c>
      <c r="D13" s="34">
        <v>2969440</v>
      </c>
      <c r="E13" s="34">
        <v>369468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56100000</v>
      </c>
      <c r="D16" s="33">
        <f t="shared" ref="D16:H16" si="1">SUM(D18:D26)</f>
        <v>56100000</v>
      </c>
      <c r="E16" s="33">
        <f t="shared" si="1"/>
        <v>253511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>
        <v>56100000</v>
      </c>
      <c r="D18" s="34">
        <v>56100000</v>
      </c>
      <c r="E18" s="34">
        <v>255793</v>
      </c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>
        <v>-2282</v>
      </c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67153350</v>
      </c>
      <c r="D28" s="33">
        <f t="shared" ref="D28:H28" si="2">+D10+D16</f>
        <v>67153350</v>
      </c>
      <c r="E28" s="33">
        <f t="shared" si="2"/>
        <v>2370222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532</v>
      </c>
      <c r="D30" s="35">
        <v>532</v>
      </c>
      <c r="E30" s="35">
        <v>527</v>
      </c>
      <c r="F30" s="35"/>
      <c r="G30" s="35"/>
      <c r="H30" s="35"/>
    </row>
    <row r="31" spans="2:8" x14ac:dyDescent="0.25">
      <c r="B31" s="17"/>
    </row>
  </sheetData>
  <mergeCells count="4">
    <mergeCell ref="B6:H6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  <col min="3" max="8" width="9" style="36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CONCATENATE('Pol+Pr'!B17,"  ",'Pol+Pr'!C17)</f>
        <v>1700.01.02  Бюджетна програма „Улесняване на достъпа до образование. Приобщаващо образование”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27304950</v>
      </c>
      <c r="D10" s="33">
        <f>SUM(D12:D14)</f>
        <v>27304950</v>
      </c>
      <c r="E10" s="33">
        <f>SUM(E12:E14)</f>
        <v>5550970</v>
      </c>
      <c r="F10" s="33">
        <f t="shared" ref="F10:H10" si="0">SUM(F12:F14)</f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20811950</v>
      </c>
      <c r="D12" s="34">
        <v>20811950</v>
      </c>
      <c r="E12" s="34">
        <v>5031265</v>
      </c>
      <c r="F12" s="34"/>
      <c r="G12" s="34"/>
      <c r="H12" s="34"/>
    </row>
    <row r="13" spans="2:8" ht="16.5" thickBot="1" x14ac:dyDescent="0.3">
      <c r="B13" s="16" t="s">
        <v>23</v>
      </c>
      <c r="C13" s="34">
        <v>6493000</v>
      </c>
      <c r="D13" s="34">
        <v>6493000</v>
      </c>
      <c r="E13" s="34">
        <v>517306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>
        <v>2399</v>
      </c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32375200</v>
      </c>
      <c r="D16" s="33">
        <f t="shared" ref="D16:H16" si="1">SUM(D18:D26)</f>
        <v>32375200</v>
      </c>
      <c r="E16" s="33">
        <f t="shared" si="1"/>
        <v>1651100</v>
      </c>
      <c r="F16" s="33">
        <f>SUM(F18:F26)</f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>
        <v>23416200</v>
      </c>
      <c r="D18" s="34">
        <v>23416200</v>
      </c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>
        <v>8959000</v>
      </c>
      <c r="D20" s="34">
        <v>8959000</v>
      </c>
      <c r="E20" s="34">
        <v>1652896</v>
      </c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>
        <v>-1796</v>
      </c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59680150</v>
      </c>
      <c r="D28" s="33">
        <f t="shared" ref="D28:H28" si="2">+D10+D16</f>
        <v>59680150</v>
      </c>
      <c r="E28" s="33">
        <f t="shared" si="2"/>
        <v>7202070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1806</v>
      </c>
      <c r="D30" s="35">
        <v>1806</v>
      </c>
      <c r="E30" s="35">
        <v>1734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  <col min="3" max="4" width="9.5" bestFit="1" customWidth="1"/>
    <col min="5" max="8" width="9.125" bestFit="1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CONCATENATE('Pol+Pr'!B18,"  ",'Pol+Pr'!C18)</f>
        <v>1700.01.03  Бюджетна програма „Училищно образование”</v>
      </c>
      <c r="C6" s="31"/>
      <c r="D6" s="31"/>
      <c r="E6" s="31"/>
      <c r="F6" s="31"/>
      <c r="G6" s="31"/>
      <c r="H6" s="32"/>
    </row>
    <row r="7" spans="2:8" ht="21.75" customHeight="1" x14ac:dyDescent="0.25">
      <c r="B7" s="19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19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205127200</v>
      </c>
      <c r="D10" s="33">
        <f t="shared" ref="D10:H10" si="0">SUM(D12:D14)</f>
        <v>212406876</v>
      </c>
      <c r="E10" s="33">
        <f t="shared" si="0"/>
        <v>40563415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160742540</v>
      </c>
      <c r="D12" s="34">
        <v>160742540</v>
      </c>
      <c r="E12" s="34">
        <v>34954832</v>
      </c>
      <c r="F12" s="34"/>
      <c r="G12" s="34"/>
      <c r="H12" s="34"/>
    </row>
    <row r="13" spans="2:8" ht="16.5" thickBot="1" x14ac:dyDescent="0.3">
      <c r="B13" s="16" t="s">
        <v>23</v>
      </c>
      <c r="C13" s="34">
        <v>41629660</v>
      </c>
      <c r="D13" s="34">
        <v>48694485</v>
      </c>
      <c r="E13" s="34">
        <v>5592717</v>
      </c>
      <c r="F13" s="34"/>
      <c r="G13" s="34"/>
      <c r="H13" s="34"/>
    </row>
    <row r="14" spans="2:8" ht="16.5" thickBot="1" x14ac:dyDescent="0.3">
      <c r="B14" s="16" t="s">
        <v>24</v>
      </c>
      <c r="C14" s="34">
        <v>2755000</v>
      </c>
      <c r="D14" s="34">
        <v>2969851</v>
      </c>
      <c r="E14" s="34">
        <v>15866</v>
      </c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17000000</v>
      </c>
      <c r="D16" s="33">
        <f t="shared" ref="D16:H16" si="1">SUM(D18:D26)</f>
        <v>9470324</v>
      </c>
      <c r="E16" s="33">
        <f t="shared" si="1"/>
        <v>200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>
        <v>17000000</v>
      </c>
      <c r="D18" s="34">
        <v>9470324</v>
      </c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>
        <v>200</v>
      </c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222127200</v>
      </c>
      <c r="D28" s="33">
        <f t="shared" ref="D28:H28" si="2">+D10+D16</f>
        <v>221877200</v>
      </c>
      <c r="E28" s="33">
        <f t="shared" si="2"/>
        <v>40563615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12634</v>
      </c>
      <c r="D30" s="35">
        <v>12634</v>
      </c>
      <c r="E30" s="35">
        <v>12618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CONCATENATE('Pol+Pr'!B19,"  ",'Pol+Pr'!C19)</f>
        <v>1700.01.04  Бюджетна програма „Развитие на способностите на децата и учениците”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7151400</v>
      </c>
      <c r="D10" s="33">
        <f t="shared" ref="D10:H10" si="0">SUM(D12:D14)</f>
        <v>7049400</v>
      </c>
      <c r="E10" s="33">
        <f t="shared" si="0"/>
        <v>1249045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1892400</v>
      </c>
      <c r="D12" s="34">
        <v>1892400</v>
      </c>
      <c r="E12" s="34">
        <v>436301</v>
      </c>
      <c r="F12" s="34"/>
      <c r="G12" s="34"/>
      <c r="H12" s="34"/>
    </row>
    <row r="13" spans="2:8" ht="16.5" thickBot="1" x14ac:dyDescent="0.3">
      <c r="B13" s="16" t="s">
        <v>23</v>
      </c>
      <c r="C13" s="34">
        <v>5259000</v>
      </c>
      <c r="D13" s="34">
        <v>5157000</v>
      </c>
      <c r="E13" s="34">
        <v>812744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0</v>
      </c>
      <c r="D16" s="33">
        <f t="shared" ref="D16:H16" si="1">SUM(D18:D26)</f>
        <v>0</v>
      </c>
      <c r="E16" s="33">
        <f t="shared" si="1"/>
        <v>1620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>
        <v>1620</v>
      </c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7151400</v>
      </c>
      <c r="D28" s="33">
        <f t="shared" ref="D28:H28" si="2">+D10+D16</f>
        <v>7049400</v>
      </c>
      <c r="E28" s="33">
        <f t="shared" si="2"/>
        <v>1250665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146</v>
      </c>
      <c r="D30" s="35">
        <v>146</v>
      </c>
      <c r="E30" s="35">
        <v>144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CONCATENATE('Pol+Pr'!B20,"  ",'Pol+Pr'!C20)</f>
        <v>1700.01.05  Бюджетна програма „Образование на българите в чужбина”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2970500</v>
      </c>
      <c r="D10" s="33">
        <f t="shared" ref="D10:H10" si="0">SUM(D12:D14)</f>
        <v>2970500</v>
      </c>
      <c r="E10" s="33">
        <f t="shared" si="0"/>
        <v>514706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879500</v>
      </c>
      <c r="D12" s="34">
        <v>879500</v>
      </c>
      <c r="E12" s="34">
        <v>196110</v>
      </c>
      <c r="F12" s="34"/>
      <c r="G12" s="34"/>
      <c r="H12" s="34"/>
    </row>
    <row r="13" spans="2:8" ht="16.5" thickBot="1" x14ac:dyDescent="0.3">
      <c r="B13" s="16" t="s">
        <v>23</v>
      </c>
      <c r="C13" s="34">
        <v>2091000</v>
      </c>
      <c r="D13" s="34">
        <v>2091000</v>
      </c>
      <c r="E13" s="34">
        <v>318596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6000000</v>
      </c>
      <c r="D16" s="33">
        <f t="shared" ref="D16:H16" si="1">SUM(D18:D26)</f>
        <v>6000000</v>
      </c>
      <c r="E16" s="33">
        <f t="shared" si="1"/>
        <v>147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>
        <v>6000000</v>
      </c>
      <c r="D25" s="34">
        <v>6000000</v>
      </c>
      <c r="E25" s="34">
        <v>147</v>
      </c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8970500</v>
      </c>
      <c r="D28" s="33">
        <f t="shared" ref="D28:H28" si="2">+D10+D16</f>
        <v>8970500</v>
      </c>
      <c r="E28" s="33">
        <f t="shared" si="2"/>
        <v>514853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53</v>
      </c>
      <c r="D30" s="35">
        <v>53</v>
      </c>
      <c r="E30" s="35">
        <v>53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opLeftCell="A4"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CONCATENATE('Pol+Pr'!B21,"  ",'Pol+Pr'!C21)</f>
        <v>1700.01.06  Бюджетна програма „Учене през целия живот”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2926800</v>
      </c>
      <c r="D10" s="33">
        <f t="shared" ref="D10:H10" si="0">SUM(D12:D14)</f>
        <v>2926800</v>
      </c>
      <c r="E10" s="33">
        <f t="shared" si="0"/>
        <v>585788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1827800</v>
      </c>
      <c r="D12" s="34">
        <v>1827800</v>
      </c>
      <c r="E12" s="34">
        <v>445540</v>
      </c>
      <c r="F12" s="34"/>
      <c r="G12" s="34"/>
      <c r="H12" s="34"/>
    </row>
    <row r="13" spans="2:8" ht="16.5" thickBot="1" x14ac:dyDescent="0.3">
      <c r="B13" s="16" t="s">
        <v>23</v>
      </c>
      <c r="C13" s="34">
        <v>1099000</v>
      </c>
      <c r="D13" s="34">
        <v>1099000</v>
      </c>
      <c r="E13" s="34">
        <v>140248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10000</v>
      </c>
      <c r="D16" s="33">
        <f t="shared" ref="D16:H16" si="1">SUM(D18:D26)</f>
        <v>10000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>
        <v>10000</v>
      </c>
      <c r="D18" s="34">
        <v>10000</v>
      </c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/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2936800</v>
      </c>
      <c r="D28" s="33">
        <f t="shared" ref="D28:H28" si="2">+D10+D16</f>
        <v>2936800</v>
      </c>
      <c r="E28" s="33">
        <f t="shared" si="2"/>
        <v>585788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110</v>
      </c>
      <c r="D30" s="35">
        <v>110</v>
      </c>
      <c r="E30" s="35">
        <v>100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CONCATENATE('Pol+Pr'!B24,"  ",'Pol+Pr'!C24)</f>
        <v>1700.02.01  Бюджетна програма „Подобряване на достъпа и повишаване на качеството във висшето образование”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3279400</v>
      </c>
      <c r="D10" s="33">
        <f t="shared" ref="D10:H10" si="0">SUM(D12:D14)</f>
        <v>3279400</v>
      </c>
      <c r="E10" s="33">
        <f t="shared" si="0"/>
        <v>421124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1763400</v>
      </c>
      <c r="D12" s="34">
        <v>1763400</v>
      </c>
      <c r="E12" s="34">
        <v>336259</v>
      </c>
      <c r="F12" s="34"/>
      <c r="G12" s="34"/>
      <c r="H12" s="34"/>
    </row>
    <row r="13" spans="2:8" ht="16.5" thickBot="1" x14ac:dyDescent="0.3">
      <c r="B13" s="16" t="s">
        <v>23</v>
      </c>
      <c r="C13" s="34">
        <v>1516000</v>
      </c>
      <c r="D13" s="34">
        <v>1516000</v>
      </c>
      <c r="E13" s="34">
        <v>84865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0</v>
      </c>
      <c r="D16" s="33">
        <f t="shared" ref="D16:H16" si="1">SUM(D18:D26)</f>
        <v>0</v>
      </c>
      <c r="E16" s="33">
        <f t="shared" si="1"/>
        <v>4178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/>
      <c r="D18" s="34"/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>
        <v>84</v>
      </c>
      <c r="F21" s="34"/>
      <c r="G21" s="34"/>
      <c r="H21" s="34"/>
    </row>
    <row r="22" spans="2:8" ht="16.5" thickBot="1" x14ac:dyDescent="0.3">
      <c r="B22" s="12" t="s">
        <v>32</v>
      </c>
      <c r="C22" s="34"/>
      <c r="D22" s="34"/>
      <c r="E22" s="34">
        <v>-270</v>
      </c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>
        <v>4364</v>
      </c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3279400</v>
      </c>
      <c r="D28" s="33">
        <f t="shared" ref="D28:H28" si="2">+D10+D16</f>
        <v>3279400</v>
      </c>
      <c r="E28" s="33">
        <f t="shared" si="2"/>
        <v>425302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79</v>
      </c>
      <c r="D30" s="35">
        <v>79</v>
      </c>
      <c r="E30" s="35">
        <v>75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workbookViewId="0">
      <selection activeCell="C16" sqref="C16:H16"/>
    </sheetView>
  </sheetViews>
  <sheetFormatPr defaultRowHeight="15.75" x14ac:dyDescent="0.25"/>
  <cols>
    <col min="2" max="2" width="38" customWidth="1"/>
  </cols>
  <sheetData>
    <row r="3" spans="2:8" x14ac:dyDescent="0.25">
      <c r="B3" s="25" t="s">
        <v>18</v>
      </c>
      <c r="C3" s="25"/>
      <c r="D3" s="25"/>
      <c r="E3" s="25"/>
      <c r="F3" s="25"/>
      <c r="G3" s="25"/>
      <c r="H3" s="25"/>
    </row>
    <row r="4" spans="2:8" x14ac:dyDescent="0.25">
      <c r="B4" s="25" t="str">
        <f>'Pol+Pr'!B9:I9</f>
        <v>към 31.03.2015 г.</v>
      </c>
      <c r="C4" s="25"/>
      <c r="D4" s="25"/>
      <c r="E4" s="25"/>
      <c r="F4" s="25"/>
      <c r="G4" s="25"/>
      <c r="H4" s="25"/>
    </row>
    <row r="5" spans="2:8" ht="16.5" thickBot="1" x14ac:dyDescent="0.3">
      <c r="B5" s="25" t="s">
        <v>2</v>
      </c>
      <c r="C5" s="25"/>
      <c r="D5" s="25"/>
      <c r="E5" s="25"/>
      <c r="F5" s="25"/>
      <c r="G5" s="25"/>
      <c r="H5" s="25"/>
    </row>
    <row r="6" spans="2:8" ht="32.25" customHeight="1" thickBot="1" x14ac:dyDescent="0.3">
      <c r="B6" s="30" t="str">
        <f>CONCATENATE('Pol+Pr'!B25,"  ",'Pol+Pr'!C25)</f>
        <v>1700.02.02  Бюджетна програма „Студентско подпомагане”</v>
      </c>
      <c r="C6" s="31"/>
      <c r="D6" s="31"/>
      <c r="E6" s="31"/>
      <c r="F6" s="31"/>
      <c r="G6" s="31"/>
      <c r="H6" s="32"/>
    </row>
    <row r="7" spans="2:8" ht="21.75" customHeight="1" x14ac:dyDescent="0.25">
      <c r="B7" s="21" t="s">
        <v>19</v>
      </c>
      <c r="C7" s="4" t="s">
        <v>6</v>
      </c>
      <c r="D7" s="4" t="s">
        <v>8</v>
      </c>
      <c r="E7" s="4" t="s">
        <v>10</v>
      </c>
      <c r="F7" s="4" t="s">
        <v>10</v>
      </c>
      <c r="G7" s="4" t="s">
        <v>10</v>
      </c>
      <c r="H7" s="4" t="s">
        <v>10</v>
      </c>
    </row>
    <row r="8" spans="2:8" ht="12.75" customHeight="1" x14ac:dyDescent="0.25">
      <c r="B8" s="21" t="s">
        <v>3</v>
      </c>
      <c r="C8" s="4"/>
      <c r="D8" s="4"/>
      <c r="E8" s="4" t="s">
        <v>11</v>
      </c>
      <c r="F8" s="4" t="s">
        <v>11</v>
      </c>
      <c r="G8" s="4" t="s">
        <v>11</v>
      </c>
      <c r="H8" s="4" t="s">
        <v>11</v>
      </c>
    </row>
    <row r="9" spans="2:8" ht="39" thickBot="1" x14ac:dyDescent="0.3">
      <c r="B9" s="7"/>
      <c r="C9" s="6" t="s">
        <v>7</v>
      </c>
      <c r="D9" s="6" t="s">
        <v>9</v>
      </c>
      <c r="E9" s="6" t="s">
        <v>12</v>
      </c>
      <c r="F9" s="6" t="s">
        <v>13</v>
      </c>
      <c r="G9" s="6" t="s">
        <v>14</v>
      </c>
      <c r="H9" s="6" t="s">
        <v>15</v>
      </c>
    </row>
    <row r="10" spans="2:8" ht="16.5" thickBot="1" x14ac:dyDescent="0.3">
      <c r="B10" s="15" t="s">
        <v>20</v>
      </c>
      <c r="C10" s="33">
        <f>SUM(C12:C14)</f>
        <v>730900</v>
      </c>
      <c r="D10" s="33">
        <f t="shared" ref="D10:H10" si="0">SUM(D12:D14)</f>
        <v>730900</v>
      </c>
      <c r="E10" s="33">
        <f t="shared" si="0"/>
        <v>132544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6.5" thickBot="1" x14ac:dyDescent="0.3">
      <c r="B11" s="12" t="s">
        <v>21</v>
      </c>
      <c r="C11" s="34"/>
      <c r="D11" s="34"/>
      <c r="E11" s="34"/>
      <c r="F11" s="34"/>
      <c r="G11" s="34"/>
      <c r="H11" s="34"/>
    </row>
    <row r="12" spans="2:8" ht="16.5" thickBot="1" x14ac:dyDescent="0.3">
      <c r="B12" s="16" t="s">
        <v>22</v>
      </c>
      <c r="C12" s="34">
        <v>439900</v>
      </c>
      <c r="D12" s="34">
        <v>439900</v>
      </c>
      <c r="E12" s="34">
        <v>74857</v>
      </c>
      <c r="F12" s="34"/>
      <c r="G12" s="34"/>
      <c r="H12" s="34"/>
    </row>
    <row r="13" spans="2:8" ht="16.5" thickBot="1" x14ac:dyDescent="0.3">
      <c r="B13" s="16" t="s">
        <v>23</v>
      </c>
      <c r="C13" s="34">
        <v>291000</v>
      </c>
      <c r="D13" s="34">
        <v>291000</v>
      </c>
      <c r="E13" s="34">
        <v>57687</v>
      </c>
      <c r="F13" s="34"/>
      <c r="G13" s="34"/>
      <c r="H13" s="34"/>
    </row>
    <row r="14" spans="2:8" ht="16.5" thickBot="1" x14ac:dyDescent="0.3">
      <c r="B14" s="16" t="s">
        <v>24</v>
      </c>
      <c r="C14" s="34"/>
      <c r="D14" s="34"/>
      <c r="E14" s="34"/>
      <c r="F14" s="34"/>
      <c r="G14" s="34"/>
      <c r="H14" s="34"/>
    </row>
    <row r="15" spans="2:8" ht="16.5" thickBot="1" x14ac:dyDescent="0.3">
      <c r="B15" s="12"/>
      <c r="C15" s="34"/>
      <c r="D15" s="34"/>
      <c r="E15" s="34"/>
      <c r="F15" s="34"/>
      <c r="G15" s="34"/>
      <c r="H15" s="34"/>
    </row>
    <row r="16" spans="2:8" ht="26.25" thickBot="1" x14ac:dyDescent="0.3">
      <c r="B16" s="15" t="s">
        <v>25</v>
      </c>
      <c r="C16" s="33">
        <f>SUM(C18:C26)</f>
        <v>7914000</v>
      </c>
      <c r="D16" s="33">
        <f t="shared" ref="D16:H16" si="1">SUM(D18:D26)</f>
        <v>7431943</v>
      </c>
      <c r="E16" s="33">
        <f t="shared" si="1"/>
        <v>1647415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6.5" thickBot="1" x14ac:dyDescent="0.3">
      <c r="B17" s="12" t="s">
        <v>21</v>
      </c>
      <c r="C17" s="34"/>
      <c r="D17" s="34"/>
      <c r="E17" s="34"/>
      <c r="F17" s="34"/>
      <c r="G17" s="34"/>
      <c r="H17" s="34"/>
    </row>
    <row r="18" spans="2:8" ht="16.5" thickBot="1" x14ac:dyDescent="0.3">
      <c r="B18" s="12" t="s">
        <v>23</v>
      </c>
      <c r="C18" s="34">
        <v>1914000</v>
      </c>
      <c r="D18" s="34">
        <v>1431943</v>
      </c>
      <c r="E18" s="34"/>
      <c r="F18" s="34"/>
      <c r="G18" s="34"/>
      <c r="H18" s="34"/>
    </row>
    <row r="19" spans="2:8" ht="16.5" thickBot="1" x14ac:dyDescent="0.3">
      <c r="B19" s="12" t="s">
        <v>28</v>
      </c>
      <c r="C19" s="34"/>
      <c r="D19" s="34"/>
      <c r="E19" s="34"/>
      <c r="F19" s="34"/>
      <c r="G19" s="34"/>
      <c r="H19" s="34"/>
    </row>
    <row r="20" spans="2:8" ht="16.5" thickBot="1" x14ac:dyDescent="0.3">
      <c r="B20" s="12" t="s">
        <v>29</v>
      </c>
      <c r="C20" s="34"/>
      <c r="D20" s="34"/>
      <c r="E20" s="34"/>
      <c r="F20" s="34"/>
      <c r="G20" s="34"/>
      <c r="H20" s="34"/>
    </row>
    <row r="21" spans="2:8" ht="26.25" thickBot="1" x14ac:dyDescent="0.3">
      <c r="B21" s="12" t="s">
        <v>31</v>
      </c>
      <c r="C21" s="34"/>
      <c r="D21" s="34"/>
      <c r="E21" s="34"/>
      <c r="F21" s="34"/>
      <c r="G21" s="34"/>
      <c r="H21" s="34"/>
    </row>
    <row r="22" spans="2:8" ht="16.5" thickBot="1" x14ac:dyDescent="0.3">
      <c r="B22" s="12" t="s">
        <v>32</v>
      </c>
      <c r="C22" s="34">
        <v>6000000</v>
      </c>
      <c r="D22" s="34">
        <v>6000000</v>
      </c>
      <c r="E22" s="34">
        <v>1647415</v>
      </c>
      <c r="F22" s="34"/>
      <c r="G22" s="34"/>
      <c r="H22" s="34"/>
    </row>
    <row r="23" spans="2:8" ht="16.5" thickBot="1" x14ac:dyDescent="0.3">
      <c r="B23" s="12" t="s">
        <v>33</v>
      </c>
      <c r="C23" s="34"/>
      <c r="D23" s="34"/>
      <c r="E23" s="34"/>
      <c r="F23" s="34"/>
      <c r="G23" s="34"/>
      <c r="H23" s="34"/>
    </row>
    <row r="24" spans="2:8" ht="16.5" thickBot="1" x14ac:dyDescent="0.3">
      <c r="B24" s="12" t="s">
        <v>30</v>
      </c>
      <c r="C24" s="34"/>
      <c r="D24" s="34"/>
      <c r="E24" s="34"/>
      <c r="F24" s="34"/>
      <c r="G24" s="34"/>
      <c r="H24" s="34"/>
    </row>
    <row r="25" spans="2:8" ht="29.25" customHeight="1" thickBot="1" x14ac:dyDescent="0.3">
      <c r="B25" s="18" t="s">
        <v>34</v>
      </c>
      <c r="C25" s="34"/>
      <c r="D25" s="34"/>
      <c r="E25" s="34"/>
      <c r="F25" s="34"/>
      <c r="G25" s="34"/>
      <c r="H25" s="34"/>
    </row>
    <row r="26" spans="2:8" ht="16.5" thickBot="1" x14ac:dyDescent="0.3">
      <c r="B26" s="12" t="s">
        <v>24</v>
      </c>
      <c r="C26" s="34"/>
      <c r="D26" s="34"/>
      <c r="E26" s="34"/>
      <c r="F26" s="34"/>
      <c r="G26" s="34"/>
      <c r="H26" s="34"/>
    </row>
    <row r="27" spans="2:8" ht="16.5" thickBot="1" x14ac:dyDescent="0.3">
      <c r="B27" s="12"/>
      <c r="C27" s="34"/>
      <c r="D27" s="34"/>
      <c r="E27" s="34"/>
      <c r="F27" s="34"/>
      <c r="G27" s="34"/>
      <c r="H27" s="34"/>
    </row>
    <row r="28" spans="2:8" ht="16.5" thickBot="1" x14ac:dyDescent="0.3">
      <c r="B28" s="15" t="s">
        <v>26</v>
      </c>
      <c r="C28" s="33">
        <f>+C10+C16</f>
        <v>8644900</v>
      </c>
      <c r="D28" s="33">
        <f t="shared" ref="D28:H28" si="2">+D10+D16</f>
        <v>8162843</v>
      </c>
      <c r="E28" s="33">
        <f t="shared" si="2"/>
        <v>1779959</v>
      </c>
      <c r="F28" s="33">
        <f t="shared" si="2"/>
        <v>0</v>
      </c>
      <c r="G28" s="33">
        <f t="shared" si="2"/>
        <v>0</v>
      </c>
      <c r="H28" s="33">
        <f t="shared" si="2"/>
        <v>0</v>
      </c>
    </row>
    <row r="29" spans="2:8" ht="16.5" thickBot="1" x14ac:dyDescent="0.3">
      <c r="B29" s="12"/>
      <c r="C29" s="34"/>
      <c r="D29" s="34"/>
      <c r="E29" s="34"/>
      <c r="F29" s="34"/>
      <c r="G29" s="34"/>
      <c r="H29" s="34"/>
    </row>
    <row r="30" spans="2:8" ht="16.5" thickBot="1" x14ac:dyDescent="0.3">
      <c r="B30" s="12" t="s">
        <v>27</v>
      </c>
      <c r="C30" s="35">
        <v>25</v>
      </c>
      <c r="D30" s="35">
        <v>25</v>
      </c>
      <c r="E30" s="35">
        <v>25</v>
      </c>
      <c r="F30" s="35"/>
      <c r="G30" s="35"/>
      <c r="H30" s="35"/>
    </row>
    <row r="31" spans="2:8" x14ac:dyDescent="0.25">
      <c r="B31" s="17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Pol+Pr</vt:lpstr>
      <vt:lpstr>Pr(1)</vt:lpstr>
      <vt:lpstr>Pr(2)</vt:lpstr>
      <vt:lpstr>Pr(3)</vt:lpstr>
      <vt:lpstr>Pr(4)</vt:lpstr>
      <vt:lpstr>Pr(5)</vt:lpstr>
      <vt:lpstr>Pr(6)</vt:lpstr>
      <vt:lpstr>Pr(7)</vt:lpstr>
      <vt:lpstr>Pr(8)</vt:lpstr>
      <vt:lpstr>Pr(9)</vt:lpstr>
      <vt:lpstr>Pr(10)</vt:lpstr>
      <vt:lpstr>Pr(11)</vt:lpstr>
      <vt:lpstr>Pr(12)</vt:lpstr>
      <vt:lpstr>общо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m.lambova</cp:lastModifiedBy>
  <dcterms:created xsi:type="dcterms:W3CDTF">2015-04-03T10:40:06Z</dcterms:created>
  <dcterms:modified xsi:type="dcterms:W3CDTF">2015-05-18T15:33:16Z</dcterms:modified>
</cp:coreProperties>
</file>