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954" activeTab="1"/>
  </bookViews>
  <sheets>
    <sheet name="приходи" sheetId="1" r:id="rId1"/>
    <sheet name="пол-пр." sheetId="2" r:id="rId2"/>
    <sheet name="прог-1" sheetId="3" r:id="rId3"/>
    <sheet name="прог-2" sheetId="4" r:id="rId4"/>
    <sheet name="прог-3" sheetId="5" r:id="rId5"/>
    <sheet name="прог-4" sheetId="6" r:id="rId6"/>
    <sheet name="прог-5" sheetId="7" r:id="rId7"/>
    <sheet name="прог-6" sheetId="8" r:id="rId8"/>
    <sheet name="прог-7" sheetId="9" r:id="rId9"/>
    <sheet name="прог-8" sheetId="10" r:id="rId10"/>
    <sheet name="прог-9" sheetId="11" r:id="rId11"/>
    <sheet name="прог-10" sheetId="12" r:id="rId12"/>
    <sheet name="прог-11" sheetId="13" r:id="rId13"/>
    <sheet name="прог-12" sheetId="14" r:id="rId14"/>
    <sheet name="прог-13" sheetId="15" r:id="rId15"/>
    <sheet name="прог-14" sheetId="16" r:id="rId16"/>
    <sheet name="прог-15" sheetId="17" r:id="rId17"/>
    <sheet name="прог-16" sheetId="18" r:id="rId18"/>
    <sheet name="прог-17" sheetId="19" r:id="rId19"/>
    <sheet name="прог-18" sheetId="20" r:id="rId20"/>
    <sheet name="прог-19" sheetId="21" r:id="rId21"/>
    <sheet name="прог-20" sheetId="22" r:id="rId22"/>
    <sheet name="общо" sheetId="23" r:id="rId23"/>
    <sheet name="Sheet1" sheetId="24" r:id="rId24"/>
  </sheets>
  <definedNames>
    <definedName name="OLE_LINK1" localSheetId="19">'прог-18'!$A$2</definedName>
  </definedNames>
  <calcPr fullCalcOnLoad="1"/>
</workbook>
</file>

<file path=xl/sharedStrings.xml><?xml version="1.0" encoding="utf-8"?>
<sst xmlns="http://schemas.openxmlformats.org/spreadsheetml/2006/main" count="443" uniqueCount="97">
  <si>
    <t>(в лева)</t>
  </si>
  <si>
    <t>№</t>
  </si>
  <si>
    <t>Наименование на прихода</t>
  </si>
  <si>
    <t xml:space="preserve">Сума </t>
  </si>
  <si>
    <t>ОБЩО:</t>
  </si>
  <si>
    <t>Програма №</t>
  </si>
  <si>
    <t>Сума</t>
  </si>
  <si>
    <t>Администрация</t>
  </si>
  <si>
    <t>Разходи по програмата</t>
  </si>
  <si>
    <t>I.Общо ведомствени разходи</t>
  </si>
  <si>
    <t>от тях за:</t>
  </si>
  <si>
    <t>Персонал</t>
  </si>
  <si>
    <t>Издръжка</t>
  </si>
  <si>
    <t>Капиталови разходи</t>
  </si>
  <si>
    <t>II.Администрирани разходни параграфи по бюджета</t>
  </si>
  <si>
    <t>Общо разходи ( I + II )</t>
  </si>
  <si>
    <t>Общо:</t>
  </si>
  <si>
    <t>Програма</t>
  </si>
  <si>
    <t>Разходи по програмите на .....................- общо</t>
  </si>
  <si>
    <t xml:space="preserve">Приходи </t>
  </si>
  <si>
    <t xml:space="preserve">Разходи </t>
  </si>
  <si>
    <t>Наименования на политиките и програмите</t>
  </si>
  <si>
    <t>Програма ...</t>
  </si>
  <si>
    <t>Други програми</t>
  </si>
  <si>
    <t>Разходи</t>
  </si>
  <si>
    <t>(лева)</t>
  </si>
  <si>
    <t>Програма 1:  “Осигуряване на качеството в училищното образование и предучилищното възпитание и подготовка”</t>
  </si>
  <si>
    <t>Програма 2:  “Улесняване на достъпа до образование. Включващо образование”</t>
  </si>
  <si>
    <t>Програма 3: “Осигуряване на образователния процес”</t>
  </si>
  <si>
    <t>Програма 4:  “Развитие на способностите на децата и учениците”</t>
  </si>
  <si>
    <t>Програма 5:  “Образование на българите в чужбина”</t>
  </si>
  <si>
    <t>Програма 6: „Управление на качеството във висшето образование”</t>
  </si>
  <si>
    <t>Програма 7: „Международен образователен обмен”</t>
  </si>
  <si>
    <t>Програма 8: „Осигуряване на обучението в ДВУ”</t>
  </si>
  <si>
    <t>Програма 9: „Студентско подпомагане”</t>
  </si>
  <si>
    <t>Програма 10: „Продължаващо обучение”</t>
  </si>
  <si>
    <t>Програма 12: „Професионална квалификация на заетите в администрацията”</t>
  </si>
  <si>
    <t>Програма 13: „Оценка, развитие и съхранение на националния научен потенциал”</t>
  </si>
  <si>
    <t>Програма 14:„Насърчаване развитието на научната дейност чрез програмно-конкурсно финансиране”</t>
  </si>
  <si>
    <t>Програма 15:  „Координация, мониторинг и анализ на научния потенциал за интегриране в европейското изследователско пространство и глобалната информационна мрежа”</t>
  </si>
  <si>
    <t>Програма 16:  „Повишаване индексът на качество на административните услуги на ресурсните центрове и създаване на подходяща информационна среда”</t>
  </si>
  <si>
    <t>Програма 17: „Младите в действие”</t>
  </si>
  <si>
    <t>Програма 18 : „Младежки програми и инициативи”</t>
  </si>
  <si>
    <t>Програма 19:„Администрация”</t>
  </si>
  <si>
    <t>Стипендии</t>
  </si>
  <si>
    <t>Субсидии</t>
  </si>
  <si>
    <t>Членски внос</t>
  </si>
  <si>
    <t>Разпределение на ведомствените и администрираните разходи за 2010 г. - общо</t>
  </si>
  <si>
    <t xml:space="preserve">Политика за всеобхватно, достъпно и качествено образование и обучение в училищното образование и предучилищното възпитание и подготовка
</t>
  </si>
  <si>
    <t>“Осигуряване на качеството в училищното образование и предучилищното възпитание и подготовка”</t>
  </si>
  <si>
    <t xml:space="preserve"> “Улесняване на достъпа до образование. Включващо образование”</t>
  </si>
  <si>
    <t xml:space="preserve"> “Осигуряване на образователния процес”</t>
  </si>
  <si>
    <t xml:space="preserve"> “Развитие на способностите на децата и учениците”</t>
  </si>
  <si>
    <t xml:space="preserve"> “Образование на българите в чужбина”</t>
  </si>
  <si>
    <t>Програма 1</t>
  </si>
  <si>
    <t>Програма 2</t>
  </si>
  <si>
    <t>Програма 3</t>
  </si>
  <si>
    <t>Програма 4</t>
  </si>
  <si>
    <t>Програма 5</t>
  </si>
  <si>
    <t>Политика за равен достъп до качествено висше образование</t>
  </si>
  <si>
    <t>Програма 6</t>
  </si>
  <si>
    <t>Програма 7</t>
  </si>
  <si>
    <t>Програма 8</t>
  </si>
  <si>
    <t>Програма 9</t>
  </si>
  <si>
    <t xml:space="preserve"> „Управление на качеството във висшето образование”</t>
  </si>
  <si>
    <t xml:space="preserve">  „Международен образователен обмен”</t>
  </si>
  <si>
    <t xml:space="preserve"> „Осигуряване на обучението в ДВУ”</t>
  </si>
  <si>
    <t xml:space="preserve">  „Студентско подпомагане”</t>
  </si>
  <si>
    <t>Политика за учене през целия живот</t>
  </si>
  <si>
    <t>Програма 10</t>
  </si>
  <si>
    <t>Програма 11</t>
  </si>
  <si>
    <t>Програма 12</t>
  </si>
  <si>
    <t>Политика за развитие на научния потенциал - база за устойчиво развитие</t>
  </si>
  <si>
    <t>Програма 13</t>
  </si>
  <si>
    <t>Програма 14</t>
  </si>
  <si>
    <t>Програма 15</t>
  </si>
  <si>
    <t>Програма 16</t>
  </si>
  <si>
    <t>Програма 17</t>
  </si>
  <si>
    <t>Програма 18</t>
  </si>
  <si>
    <t xml:space="preserve">Бюджет на Министерство на образованието, младежта и науката за 2010 г. по програми      
/наименование на ПРБК/
</t>
  </si>
  <si>
    <t>Неданъчни приходи</t>
  </si>
  <si>
    <t>Приходи и доходи от собственост</t>
  </si>
  <si>
    <t>Глоби, санкции и наказателни лихви</t>
  </si>
  <si>
    <t>Други неданъчни приходи</t>
  </si>
  <si>
    <t>Помощи, дарения и други безвъзмездно получени суми</t>
  </si>
  <si>
    <t xml:space="preserve">Програма 20: </t>
  </si>
  <si>
    <t xml:space="preserve"> „Продължаващо обучение”</t>
  </si>
  <si>
    <t xml:space="preserve"> "Европейска образователна програма "Учене през целия живот"</t>
  </si>
  <si>
    <t xml:space="preserve"> „Професионална квалификация на заетите в администрацията”</t>
  </si>
  <si>
    <t xml:space="preserve">  „Оценка, развитие и съхранение на националния научен потенциал”</t>
  </si>
  <si>
    <t xml:space="preserve"> „Насърчаване развитието на научната дейност чрез програмно-конкурсно финансиране”</t>
  </si>
  <si>
    <t xml:space="preserve">  „Координация, мониторинг и анализ на научния потенциал за интегриране в европейското изследователско пространство и глобалната информационна мрежа”</t>
  </si>
  <si>
    <t xml:space="preserve"> „Повишаване индексът на качество на административните услуги на ресурсните центрове и създаване на подходяща информационна среда”</t>
  </si>
  <si>
    <t>Политика в областта на младите хора</t>
  </si>
  <si>
    <t xml:space="preserve"> „Младите в действие”</t>
  </si>
  <si>
    <t xml:space="preserve"> „Младежки програми и инициативи”</t>
  </si>
  <si>
    <t>Програма 11: "Европейска образователна програма" Учене през целия живот"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</si>
</sst>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</numFmts>
  <fonts count="3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12"/>
      <color indexed="8"/>
      <name val="TimesNewRomanPSMT"/>
      <family val="0"/>
    </font>
    <font>
      <b/>
      <sz val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3" fontId="3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25" xfId="0" applyFont="1" applyBorder="1" applyAlignment="1">
      <alignment horizontal="left" wrapText="1"/>
    </xf>
    <xf numFmtId="9" fontId="12" fillId="0" borderId="0" xfId="59" applyFont="1" applyAlignment="1">
      <alignment/>
    </xf>
    <xf numFmtId="192" fontId="14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92" fontId="14" fillId="0" borderId="0" xfId="0" applyNumberFormat="1" applyFont="1" applyBorder="1" applyAlignment="1">
      <alignment horizontal="right" wrapText="1"/>
    </xf>
    <xf numFmtId="192" fontId="14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3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center" wrapText="1"/>
    </xf>
    <xf numFmtId="3" fontId="6" fillId="0" borderId="28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8" fillId="0" borderId="29" xfId="0" applyNumberFormat="1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3" fillId="0" borderId="30" xfId="0" applyFont="1" applyBorder="1" applyAlignment="1" quotePrefix="1">
      <alignment horizontal="center"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6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4" xfId="0" applyFont="1" applyBorder="1" applyAlignment="1">
      <alignment horizontal="right" vertical="top" wrapText="1"/>
    </xf>
    <xf numFmtId="0" fontId="6" fillId="0" borderId="34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13" fillId="0" borderId="31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5" fillId="0" borderId="13" xfId="0" applyNumberFormat="1" applyFont="1" applyBorder="1" applyAlignment="1">
      <alignment vertical="top" wrapText="1" shrinkToFit="1"/>
    </xf>
    <xf numFmtId="0" fontId="1" fillId="0" borderId="13" xfId="0" applyNumberFormat="1" applyFont="1" applyBorder="1" applyAlignment="1">
      <alignment vertical="top" wrapText="1" shrinkToFit="1"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49.57421875" style="0" customWidth="1"/>
    <col min="3" max="3" width="18.8515625" style="0" customWidth="1"/>
  </cols>
  <sheetData>
    <row r="1" spans="1:3" ht="14.25">
      <c r="A1" s="63"/>
      <c r="B1" s="63"/>
      <c r="C1" s="63"/>
    </row>
    <row r="2" spans="1:3" ht="66.75" customHeight="1">
      <c r="A2" s="64" t="s">
        <v>79</v>
      </c>
      <c r="B2" s="65"/>
      <c r="C2" s="65"/>
    </row>
    <row r="3" spans="1:3" ht="14.25">
      <c r="A3" s="65" t="s">
        <v>19</v>
      </c>
      <c r="B3" s="65"/>
      <c r="C3" s="65"/>
    </row>
    <row r="4" spans="1:3" ht="12.75">
      <c r="A4" s="1"/>
      <c r="B4" s="2"/>
      <c r="C4" s="1"/>
    </row>
    <row r="5" spans="1:3" ht="13.5" thickBot="1">
      <c r="A5" s="1"/>
      <c r="B5" s="1"/>
      <c r="C5" s="3" t="s">
        <v>0</v>
      </c>
    </row>
    <row r="6" spans="1:3" ht="13.5" thickBot="1">
      <c r="A6" s="4" t="s">
        <v>1</v>
      </c>
      <c r="B6" s="5" t="s">
        <v>2</v>
      </c>
      <c r="C6" s="6" t="s">
        <v>3</v>
      </c>
    </row>
    <row r="7" spans="1:3" ht="13.5" thickBot="1">
      <c r="A7" s="7"/>
      <c r="B7" s="61" t="s">
        <v>80</v>
      </c>
      <c r="C7" s="20">
        <f>SUM(C8:C10)</f>
        <v>21800000</v>
      </c>
    </row>
    <row r="8" spans="1:3" ht="13.5" thickBot="1">
      <c r="A8" s="7"/>
      <c r="B8" s="62" t="s">
        <v>81</v>
      </c>
      <c r="C8" s="20">
        <v>21309717</v>
      </c>
    </row>
    <row r="9" spans="1:3" ht="13.5" thickBot="1">
      <c r="A9" s="7"/>
      <c r="B9" s="62" t="s">
        <v>82</v>
      </c>
      <c r="C9" s="20">
        <v>5783</v>
      </c>
    </row>
    <row r="10" spans="1:3" ht="13.5" thickBot="1">
      <c r="A10" s="7"/>
      <c r="B10" s="62" t="s">
        <v>83</v>
      </c>
      <c r="C10" s="20">
        <v>484500</v>
      </c>
    </row>
    <row r="11" spans="1:3" ht="13.5" thickBot="1">
      <c r="A11" s="7"/>
      <c r="B11" s="62"/>
      <c r="C11" s="20"/>
    </row>
    <row r="12" spans="1:3" ht="13.5" thickBot="1">
      <c r="A12" s="7"/>
      <c r="B12" s="61" t="s">
        <v>84</v>
      </c>
      <c r="C12" s="20">
        <v>5000000</v>
      </c>
    </row>
    <row r="13" spans="1:3" ht="13.5" thickBot="1">
      <c r="A13" s="9"/>
      <c r="B13" s="8" t="s">
        <v>4</v>
      </c>
      <c r="C13" s="24">
        <f>SUM(C7,C12)</f>
        <v>26800000</v>
      </c>
    </row>
    <row r="16" spans="2:3" ht="13.5">
      <c r="B16" s="25"/>
      <c r="C16" s="29"/>
    </row>
    <row r="17" ht="13.5">
      <c r="B17" s="25"/>
    </row>
    <row r="18" ht="13.5">
      <c r="B18" s="25"/>
    </row>
    <row r="19" ht="13.5">
      <c r="B19" s="25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33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1089683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232408</v>
      </c>
    </row>
    <row r="7" spans="1:2" ht="12.75">
      <c r="A7" s="53" t="s">
        <v>12</v>
      </c>
      <c r="B7" s="46">
        <v>857275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600000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>
        <v>600000</v>
      </c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1689683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34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526813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294691</v>
      </c>
    </row>
    <row r="7" spans="1:2" ht="12.75">
      <c r="A7" s="53" t="s">
        <v>12</v>
      </c>
      <c r="B7" s="46">
        <v>232122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526813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35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1262711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849031</v>
      </c>
    </row>
    <row r="7" spans="1:2" ht="12.75">
      <c r="A7" s="53" t="s">
        <v>12</v>
      </c>
      <c r="B7" s="46">
        <v>413680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1262711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96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6306600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1077479</v>
      </c>
    </row>
    <row r="7" spans="1:2" ht="12.75">
      <c r="A7" s="53" t="s">
        <v>12</v>
      </c>
      <c r="B7" s="46">
        <v>5229121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6306600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36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1180070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527575</v>
      </c>
    </row>
    <row r="7" spans="1:2" ht="12.75">
      <c r="A7" s="53" t="s">
        <v>12</v>
      </c>
      <c r="B7" s="46">
        <v>652495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1180070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37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1592831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935807</v>
      </c>
    </row>
    <row r="7" spans="1:2" ht="12.75">
      <c r="A7" s="53" t="s">
        <v>12</v>
      </c>
      <c r="B7" s="46">
        <v>657024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2650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>
        <v>2650</v>
      </c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1595481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38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60523771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688853</v>
      </c>
    </row>
    <row r="7" spans="1:2" ht="12.75">
      <c r="A7" s="53" t="s">
        <v>12</v>
      </c>
      <c r="B7" s="46">
        <v>59834918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20500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>
        <v>20500</v>
      </c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60544271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39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10737001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149845</v>
      </c>
    </row>
    <row r="7" spans="1:2" ht="12.75">
      <c r="A7" s="53" t="s">
        <v>12</v>
      </c>
      <c r="B7" s="46">
        <v>10587156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3690000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>
        <v>1491121</v>
      </c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>
        <v>2198879</v>
      </c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14427001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40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315348.98968125007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264864.98968125007</v>
      </c>
    </row>
    <row r="7" spans="1:2" ht="12.75">
      <c r="A7" s="53" t="s">
        <v>12</v>
      </c>
      <c r="B7" s="46">
        <v>50484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500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>
        <v>500</v>
      </c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315848.98968125007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41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796726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434957</v>
      </c>
    </row>
    <row r="7" spans="1:2" ht="12.75">
      <c r="A7" s="53" t="s">
        <v>12</v>
      </c>
      <c r="B7" s="46">
        <v>361769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796726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5.57421875" style="1" customWidth="1"/>
    <col min="2" max="2" width="58.140625" style="1" customWidth="1"/>
    <col min="3" max="3" width="17.8515625" style="1" customWidth="1"/>
    <col min="4" max="16384" width="9.140625" style="1" customWidth="1"/>
  </cols>
  <sheetData>
    <row r="1" spans="1:4" ht="33" customHeight="1">
      <c r="A1" s="65" t="s">
        <v>20</v>
      </c>
      <c r="B1" s="65"/>
      <c r="C1" s="65"/>
      <c r="D1" s="10"/>
    </row>
    <row r="2" spans="1:4" ht="11.25" customHeight="1">
      <c r="A2" s="21"/>
      <c r="B2" s="21"/>
      <c r="C2" s="21"/>
      <c r="D2" s="10"/>
    </row>
    <row r="3" spans="3:4" ht="13.5" thickBot="1">
      <c r="C3" s="3" t="s">
        <v>0</v>
      </c>
      <c r="D3" s="10"/>
    </row>
    <row r="4" spans="1:4" ht="12.75">
      <c r="A4" s="12" t="s">
        <v>5</v>
      </c>
      <c r="B4" s="13" t="s">
        <v>21</v>
      </c>
      <c r="C4" s="14" t="s">
        <v>6</v>
      </c>
      <c r="D4" s="10"/>
    </row>
    <row r="5" spans="1:4" ht="13.5" thickBot="1">
      <c r="A5" s="16"/>
      <c r="B5" s="17"/>
      <c r="C5" s="18"/>
      <c r="D5" s="10"/>
    </row>
    <row r="6" spans="1:4" ht="36" customHeight="1">
      <c r="A6" s="15"/>
      <c r="B6" s="11" t="s">
        <v>48</v>
      </c>
      <c r="C6" s="22">
        <f>SUM(C7:C11)</f>
        <v>285825881.825</v>
      </c>
      <c r="D6" s="30"/>
    </row>
    <row r="7" spans="1:4" ht="25.5">
      <c r="A7" s="19" t="s">
        <v>54</v>
      </c>
      <c r="B7" s="58" t="s">
        <v>49</v>
      </c>
      <c r="C7" s="23">
        <f>'прог-1'!B19</f>
        <v>10887994</v>
      </c>
      <c r="D7" s="31"/>
    </row>
    <row r="8" spans="1:4" ht="12.75">
      <c r="A8" s="19" t="s">
        <v>55</v>
      </c>
      <c r="B8" s="58" t="s">
        <v>50</v>
      </c>
      <c r="C8" s="23">
        <f>'прог-2'!B19</f>
        <v>28865396.825</v>
      </c>
      <c r="D8" s="31"/>
    </row>
    <row r="9" spans="1:4" ht="12.75">
      <c r="A9" s="19" t="s">
        <v>56</v>
      </c>
      <c r="B9" s="58" t="s">
        <v>51</v>
      </c>
      <c r="C9" s="23">
        <f>'прог-3'!B19</f>
        <v>238073564</v>
      </c>
      <c r="D9" s="31"/>
    </row>
    <row r="10" spans="1:4" ht="12.75">
      <c r="A10" s="19" t="s">
        <v>57</v>
      </c>
      <c r="B10" s="58" t="s">
        <v>52</v>
      </c>
      <c r="C10" s="23">
        <f>'прог-4'!B19</f>
        <v>5281393</v>
      </c>
      <c r="D10" s="31"/>
    </row>
    <row r="11" spans="1:4" ht="12.75">
      <c r="A11" s="19" t="s">
        <v>58</v>
      </c>
      <c r="B11" s="58" t="s">
        <v>53</v>
      </c>
      <c r="C11" s="23">
        <f>'прог-5'!B19</f>
        <v>2717534</v>
      </c>
      <c r="D11" s="31"/>
    </row>
    <row r="12" spans="1:4" ht="12.75">
      <c r="A12" s="34"/>
      <c r="B12" s="11" t="s">
        <v>59</v>
      </c>
      <c r="C12" s="24">
        <f>SUM(C13:C16)</f>
        <v>6393450</v>
      </c>
      <c r="D12" s="32"/>
    </row>
    <row r="13" spans="1:4" ht="12.75">
      <c r="A13" s="19" t="s">
        <v>60</v>
      </c>
      <c r="B13" s="58" t="s">
        <v>64</v>
      </c>
      <c r="C13" s="23">
        <f>'прог-6'!B19</f>
        <v>1692942</v>
      </c>
      <c r="D13" s="31"/>
    </row>
    <row r="14" spans="1:4" ht="12.75">
      <c r="A14" s="19" t="s">
        <v>61</v>
      </c>
      <c r="B14" s="58" t="s">
        <v>65</v>
      </c>
      <c r="C14" s="23">
        <f>'прог-7'!B19</f>
        <v>2484012</v>
      </c>
      <c r="D14" s="31"/>
    </row>
    <row r="15" spans="1:4" ht="12.75">
      <c r="A15" s="19" t="s">
        <v>62</v>
      </c>
      <c r="B15" s="58" t="s">
        <v>66</v>
      </c>
      <c r="C15" s="23">
        <f>'прог-8'!B19</f>
        <v>1689683</v>
      </c>
      <c r="D15" s="31"/>
    </row>
    <row r="16" spans="1:4" ht="12.75">
      <c r="A16" s="19" t="s">
        <v>63</v>
      </c>
      <c r="B16" s="58" t="s">
        <v>67</v>
      </c>
      <c r="C16" s="23">
        <f>'прог-9'!B19</f>
        <v>526813</v>
      </c>
      <c r="D16" s="31"/>
    </row>
    <row r="17" spans="1:4" ht="12.75">
      <c r="A17" s="34"/>
      <c r="B17" s="11" t="s">
        <v>68</v>
      </c>
      <c r="C17" s="24">
        <f>SUM(C18:C20)</f>
        <v>8749381</v>
      </c>
      <c r="D17" s="32"/>
    </row>
    <row r="18" spans="1:4" ht="15.75" customHeight="1">
      <c r="A18" s="19" t="s">
        <v>69</v>
      </c>
      <c r="B18" s="59" t="s">
        <v>86</v>
      </c>
      <c r="C18" s="23">
        <f>'прог-10'!B19</f>
        <v>1262711</v>
      </c>
      <c r="D18" s="31"/>
    </row>
    <row r="19" spans="1:4" ht="21" customHeight="1">
      <c r="A19" s="19" t="s">
        <v>70</v>
      </c>
      <c r="B19" s="59" t="s">
        <v>87</v>
      </c>
      <c r="C19" s="23">
        <f>'прог-11'!B19</f>
        <v>6306600</v>
      </c>
      <c r="D19" s="31"/>
    </row>
    <row r="20" spans="1:4" ht="12.75">
      <c r="A20" s="19" t="s">
        <v>71</v>
      </c>
      <c r="B20" s="59" t="s">
        <v>88</v>
      </c>
      <c r="C20" s="23">
        <f>'прог-12'!B19</f>
        <v>1180070</v>
      </c>
      <c r="D20" s="31"/>
    </row>
    <row r="21" spans="1:4" ht="25.5">
      <c r="A21" s="34"/>
      <c r="B21" s="11" t="s">
        <v>72</v>
      </c>
      <c r="C21" s="24">
        <f>SUM(C22:C25)</f>
        <v>76882601.98968124</v>
      </c>
      <c r="D21" s="32"/>
    </row>
    <row r="22" spans="1:4" ht="12.75">
      <c r="A22" s="19" t="s">
        <v>73</v>
      </c>
      <c r="B22" s="58" t="s">
        <v>89</v>
      </c>
      <c r="C22" s="23">
        <f>'прог-13'!B19</f>
        <v>1595481</v>
      </c>
      <c r="D22" s="31"/>
    </row>
    <row r="23" spans="1:4" ht="25.5">
      <c r="A23" s="19" t="s">
        <v>74</v>
      </c>
      <c r="B23" s="58" t="s">
        <v>90</v>
      </c>
      <c r="C23" s="23">
        <f>'прог-14'!B19</f>
        <v>60544271</v>
      </c>
      <c r="D23" s="31"/>
    </row>
    <row r="24" spans="1:4" ht="38.25">
      <c r="A24" s="19" t="s">
        <v>75</v>
      </c>
      <c r="B24" s="58" t="s">
        <v>91</v>
      </c>
      <c r="C24" s="23">
        <f>'прог-15'!B19</f>
        <v>14427001</v>
      </c>
      <c r="D24" s="31"/>
    </row>
    <row r="25" spans="1:4" ht="38.25">
      <c r="A25" s="19" t="s">
        <v>76</v>
      </c>
      <c r="B25" s="58" t="s">
        <v>92</v>
      </c>
      <c r="C25" s="23">
        <f>'прог-16'!B19</f>
        <v>315848.98968125007</v>
      </c>
      <c r="D25" s="31"/>
    </row>
    <row r="26" spans="1:4" ht="12.75">
      <c r="A26" s="34"/>
      <c r="B26" s="11" t="s">
        <v>93</v>
      </c>
      <c r="C26" s="24">
        <f>SUM(C27:C28)</f>
        <v>4600895</v>
      </c>
      <c r="D26" s="32"/>
    </row>
    <row r="27" spans="1:4" ht="12.75">
      <c r="A27" s="19" t="s">
        <v>77</v>
      </c>
      <c r="B27" s="60" t="s">
        <v>94</v>
      </c>
      <c r="C27" s="23">
        <f>'прог-17'!B19</f>
        <v>796726</v>
      </c>
      <c r="D27" s="31"/>
    </row>
    <row r="28" spans="1:4" ht="12.75">
      <c r="A28" s="19" t="s">
        <v>78</v>
      </c>
      <c r="B28" s="60" t="s">
        <v>95</v>
      </c>
      <c r="C28" s="23">
        <f>'прог-18'!B19</f>
        <v>3804169</v>
      </c>
      <c r="D28" s="31"/>
    </row>
    <row r="29" spans="1:4" s="2" customFormat="1" ht="12.75">
      <c r="A29" s="35"/>
      <c r="B29" s="11" t="s">
        <v>23</v>
      </c>
      <c r="C29" s="24">
        <f>SUM(C30:C31)</f>
        <v>0</v>
      </c>
      <c r="D29" s="30"/>
    </row>
    <row r="30" spans="1:4" ht="12.75">
      <c r="A30" s="19" t="s">
        <v>22</v>
      </c>
      <c r="B30" s="28"/>
      <c r="C30" s="24"/>
      <c r="D30" s="31"/>
    </row>
    <row r="31" spans="1:4" ht="12.75">
      <c r="A31" s="19" t="s">
        <v>22</v>
      </c>
      <c r="B31" s="28"/>
      <c r="C31" s="24"/>
      <c r="D31" s="31"/>
    </row>
    <row r="32" spans="1:4" ht="12.75">
      <c r="A32" s="19" t="s">
        <v>17</v>
      </c>
      <c r="B32" s="39" t="s">
        <v>7</v>
      </c>
      <c r="C32" s="24">
        <f>'прог-19'!B19</f>
        <v>5739840.7856</v>
      </c>
      <c r="D32" s="33"/>
    </row>
    <row r="33" spans="1:4" ht="13.5" thickBot="1">
      <c r="A33" s="36"/>
      <c r="B33" s="37" t="s">
        <v>16</v>
      </c>
      <c r="C33" s="38">
        <f>+C6+C12+C29+C32+C17+C21+C26</f>
        <v>388192050.60028124</v>
      </c>
      <c r="D33" s="33"/>
    </row>
    <row r="34" ht="15.75">
      <c r="B34" s="27"/>
    </row>
    <row r="35" ht="15.75">
      <c r="B35" s="27"/>
    </row>
    <row r="37" ht="15.75">
      <c r="B37" s="27"/>
    </row>
    <row r="38" ht="15.75">
      <c r="B38" s="27"/>
    </row>
    <row r="39" ht="15.75">
      <c r="B39" s="27"/>
    </row>
    <row r="40" spans="1:3" ht="13.5" customHeight="1">
      <c r="A40" s="25"/>
      <c r="B40" s="25"/>
      <c r="C40" s="26"/>
    </row>
    <row r="41" ht="15.75">
      <c r="B41" s="27"/>
    </row>
    <row r="42" ht="15.75">
      <c r="B42" s="27"/>
    </row>
    <row r="43" ht="15.75">
      <c r="B43" s="27"/>
    </row>
    <row r="44" ht="15.75">
      <c r="B44" s="27"/>
    </row>
    <row r="45" ht="15.75">
      <c r="B45" s="27"/>
    </row>
    <row r="46" ht="15.75">
      <c r="B46" s="27"/>
    </row>
    <row r="47" ht="15.75">
      <c r="B47" s="27"/>
    </row>
    <row r="48" spans="1:3" ht="13.5" customHeight="1">
      <c r="A48" s="25"/>
      <c r="B48" s="25"/>
      <c r="C48" s="26"/>
    </row>
    <row r="49" ht="15.75">
      <c r="B49" s="27"/>
    </row>
    <row r="50" ht="15.75">
      <c r="B50" s="27"/>
    </row>
    <row r="51" ht="15.75">
      <c r="B51" s="27"/>
    </row>
    <row r="52" ht="15.75">
      <c r="B52" s="27"/>
    </row>
    <row r="53" spans="1:3" ht="13.5" customHeight="1">
      <c r="A53" s="25"/>
      <c r="B53" s="25"/>
      <c r="C53" s="26"/>
    </row>
    <row r="54" spans="1:3" ht="13.5" customHeight="1">
      <c r="A54" s="25"/>
      <c r="B54" s="25"/>
      <c r="C54" s="26"/>
    </row>
    <row r="55" spans="1:3" ht="13.5">
      <c r="A55" s="25"/>
      <c r="B55" s="25"/>
      <c r="C55" s="26"/>
    </row>
    <row r="57" spans="1:3" ht="13.5">
      <c r="A57" s="25"/>
      <c r="B57" s="25"/>
      <c r="C57" s="25"/>
    </row>
  </sheetData>
  <sheetProtection/>
  <mergeCells count="1">
    <mergeCell ref="A1:C1"/>
  </mergeCells>
  <printOptions/>
  <pageMargins left="0.75" right="0.37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42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2804169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426987</v>
      </c>
    </row>
    <row r="7" spans="1:2" ht="12.75">
      <c r="A7" s="53" t="s">
        <v>12</v>
      </c>
      <c r="B7" s="46">
        <v>2377182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1000000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>
        <v>1000000</v>
      </c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3804169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43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5739840.7856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3369033.7856</v>
      </c>
    </row>
    <row r="7" spans="1:2" ht="12.75">
      <c r="A7" s="53" t="s">
        <v>12</v>
      </c>
      <c r="B7" s="46">
        <v>2370807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5739840.7856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85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0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/>
    </row>
    <row r="7" spans="1:2" ht="12.75">
      <c r="A7" s="53" t="s">
        <v>12</v>
      </c>
      <c r="B7" s="46"/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v>0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71.8515625" style="0" customWidth="1"/>
    <col min="2" max="2" width="13.8515625" style="0" customWidth="1"/>
  </cols>
  <sheetData>
    <row r="1" spans="1:2" ht="15.75" thickBot="1">
      <c r="A1" s="40" t="s">
        <v>47</v>
      </c>
      <c r="B1" s="41"/>
    </row>
    <row r="2" spans="1:2" ht="42.75" customHeight="1">
      <c r="A2" s="49" t="s">
        <v>18</v>
      </c>
      <c r="B2" s="48" t="s">
        <v>25</v>
      </c>
    </row>
    <row r="3" spans="1:2" ht="13.5" thickBot="1">
      <c r="A3" s="50" t="s">
        <v>24</v>
      </c>
      <c r="B3" s="43" t="s">
        <v>3</v>
      </c>
    </row>
    <row r="4" spans="1:2" ht="12.75">
      <c r="A4" s="51" t="s">
        <v>9</v>
      </c>
      <c r="B4" s="44">
        <f>+B6+B7+B8</f>
        <v>372322877.60028124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f>+'прог-1'!B6+'прог-2'!B6+'прог-3'!B6+'прог-4'!B6+'прог-5'!B6+'прог-6'!B6+'прог-7'!B6+'прог-8'!B6+'прог-9'!B6+'прог-10'!B6+'прог-11'!B6+'прог-12'!B6+'прог-13'!B6+'прог-14'!B6+'прог-15'!B6+'прог-16'!B6+'прог-17'!B6+'прог-19'!B6+'прог-18'!B6+'прог-20'!B6</f>
        <v>212352412.60028124</v>
      </c>
    </row>
    <row r="7" spans="1:2" ht="12.75">
      <c r="A7" s="53" t="s">
        <v>12</v>
      </c>
      <c r="B7" s="46">
        <f>+'прог-1'!B7+'прог-2'!B7+'прог-3'!B7+'прог-4'!B7+'прог-5'!B7+'прог-6'!B7+'прог-7'!B7+'прог-8'!B7+'прог-9'!B7+'прог-10'!B7+'прог-11'!B7+'прог-12'!B7+'прог-13'!B7+'прог-14'!B7+'прог-15'!B7+'прог-16'!B7+'прог-17'!B7+'прог-19'!B7+'прог-18'!B7+'прог-20'!B7</f>
        <v>154970465</v>
      </c>
    </row>
    <row r="8" spans="1:2" ht="12.75">
      <c r="A8" s="53" t="s">
        <v>13</v>
      </c>
      <c r="B8" s="46">
        <f>+'прог-1'!B8+'прог-2'!B8+'прог-3'!B8+'прог-4'!B8+'прог-5'!B8+'прог-6'!B8+'прог-7'!B8+'прог-8'!B8+'прог-9'!B8+'прог-10'!B8+'прог-11'!B8+'прог-12'!B8+'прог-13'!B8+'прог-14'!B8+'прог-15'!B8+'прог-16'!B8+'прог-17'!B8+'прог-19'!B8+'прог-18'!B8+'прог-20'!B8</f>
        <v>5000000</v>
      </c>
    </row>
    <row r="9" spans="1:2" ht="12.75">
      <c r="A9" s="54"/>
      <c r="B9" s="46"/>
    </row>
    <row r="10" spans="1:2" ht="12.75">
      <c r="A10" s="55" t="s">
        <v>14</v>
      </c>
      <c r="B10" s="45">
        <f>SUM(B12:B17)</f>
        <v>15869173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6">
        <f>+'прог-1'!B12+'прог-2'!B12+'прог-3'!B12+'прог-4'!B12+'прог-5'!B12+'прог-6'!B12+'прог-7'!B12+'прог-8'!B12+'прог-9'!B12+'прог-10'!B12+'прог-11'!B12+'прог-12'!B12+'прог-13'!B12+'прог-14'!B12+'прог-15'!B12+'прог-16'!B12+'прог-17'!B12+'прог-19'!B12+'прог-18'!B12+'прог-20'!B12</f>
        <v>0</v>
      </c>
    </row>
    <row r="13" spans="1:2" ht="12.75">
      <c r="A13" s="53" t="s">
        <v>12</v>
      </c>
      <c r="B13" s="46">
        <f>+'прог-1'!B13+'прог-2'!B13+'прог-3'!B13+'прог-4'!B13+'прог-5'!B13+'прог-6'!B13+'прог-7'!B13+'прог-8'!B13+'прог-9'!B13+'прог-10'!B13+'прог-11'!B13+'прог-12'!B13+'прог-13'!B13+'прог-14'!B13+'прог-15'!B13+'прог-16'!B13+'прог-17'!B13+'прог-19'!B13+'прог-18'!B13+'прог-20'!B13</f>
        <v>4164121</v>
      </c>
    </row>
    <row r="14" spans="1:2" ht="12.75">
      <c r="A14" s="53" t="s">
        <v>44</v>
      </c>
      <c r="B14" s="46">
        <f>+'прог-1'!B14+'прог-2'!B14+'прог-3'!B14+'прог-4'!B14+'прог-5'!B14+'прог-6'!B14+'прог-7'!B14+'прог-8'!B14+'прог-9'!B14+'прог-10'!B14+'прог-11'!B14+'прог-12'!B14+'прог-13'!B14+'прог-14'!B14+'прог-15'!B14+'прог-16'!B14+'прог-17'!B14+'прог-19'!B14+'прог-18'!B14+'прог-20'!B14</f>
        <v>8486823</v>
      </c>
    </row>
    <row r="15" spans="1:2" ht="12.75">
      <c r="A15" s="53" t="s">
        <v>45</v>
      </c>
      <c r="B15" s="46">
        <f>+'прог-1'!B15+'прог-2'!B15+'прог-3'!B15+'прог-4'!B15+'прог-5'!B15+'прог-6'!B15+'прог-7'!B15+'прог-8'!B15+'прог-9'!B15+'прог-10'!B15+'прог-11'!B15+'прог-12'!B15+'прог-13'!B15+'прог-14'!B15+'прог-15'!B15+'прог-16'!B15+'прог-17'!B15+'прог-19'!B15+'прог-18'!B15+'прог-20'!B15</f>
        <v>1000000</v>
      </c>
    </row>
    <row r="16" spans="1:2" ht="12.75">
      <c r="A16" s="53" t="s">
        <v>46</v>
      </c>
      <c r="B16" s="46">
        <f>+'прог-1'!B16+'прог-2'!B16+'прог-3'!B16+'прог-4'!B16+'прог-5'!B16+'прог-6'!B16+'прог-7'!B16+'прог-8'!B16+'прог-9'!B16+'прог-10'!B16+'прог-11'!B16+'прог-12'!B16+'прог-13'!B16+'прог-14'!B16+'прог-15'!B16+'прог-16'!B16+'прог-17'!B16+'прог-19'!B16+'прог-18'!B16+'прог-20'!B16</f>
        <v>2218229</v>
      </c>
    </row>
    <row r="17" spans="1:2" ht="12.75">
      <c r="A17" s="53" t="s">
        <v>13</v>
      </c>
      <c r="B17" s="46">
        <f>+'прог-1'!B17+'прог-2'!B17+'прог-3'!B17+'прог-4'!B17+'прог-5'!B17+'прог-6'!B17+'прог-7'!B17+'прог-8'!B17+'прог-9'!B17+'прог-10'!B17+'прог-11'!B17+'прог-12'!B17+'прог-13'!B17+'прог-14'!B17+'прог-15'!B17+'прог-16'!B17+'прог-17'!B17+'прог-19'!B17+'прог-18'!B17+'прог-20'!B17</f>
        <v>0</v>
      </c>
    </row>
    <row r="18" spans="1:2" ht="12.75">
      <c r="A18" s="55"/>
      <c r="B18" s="45"/>
    </row>
    <row r="19" spans="1:2" ht="12.75">
      <c r="A19" s="55" t="s">
        <v>15</v>
      </c>
      <c r="B19" s="45">
        <f>B4+B10</f>
        <v>388192050.60028124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8" sqref="P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5.710937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26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10735494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6906597</v>
      </c>
    </row>
    <row r="7" spans="1:2" ht="12.75">
      <c r="A7" s="53" t="s">
        <v>12</v>
      </c>
      <c r="B7" s="46">
        <v>3828897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152500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>
        <v>152500</v>
      </c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10887994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5.710937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27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18653573.825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15524474.825</v>
      </c>
    </row>
    <row r="7" spans="1:2" ht="12.75">
      <c r="A7" s="53" t="s">
        <v>12</v>
      </c>
      <c r="B7" s="46">
        <v>3129099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10211823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>
        <v>2500000</v>
      </c>
    </row>
    <row r="14" spans="1:2" ht="12.75">
      <c r="A14" s="53" t="s">
        <v>44</v>
      </c>
      <c r="B14" s="45">
        <v>7711823</v>
      </c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28865396.825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28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238073564</v>
      </c>
    </row>
    <row r="5" spans="1:2" ht="12.75">
      <c r="A5" s="52" t="s">
        <v>10</v>
      </c>
      <c r="B5" s="45"/>
    </row>
    <row r="6" spans="1:2" ht="12.75">
      <c r="A6" s="53" t="s">
        <v>11</v>
      </c>
      <c r="B6" s="45">
        <v>176895683</v>
      </c>
    </row>
    <row r="7" spans="1:2" ht="12.75">
      <c r="A7" s="53" t="s">
        <v>12</v>
      </c>
      <c r="B7" s="46">
        <v>56177881</v>
      </c>
    </row>
    <row r="8" spans="1:2" ht="12.75">
      <c r="A8" s="53" t="s">
        <v>13</v>
      </c>
      <c r="B8" s="46">
        <v>5000000</v>
      </c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238073564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29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5281393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1478022</v>
      </c>
    </row>
    <row r="7" spans="1:2" ht="12.75">
      <c r="A7" s="53" t="s">
        <v>12</v>
      </c>
      <c r="B7" s="46">
        <v>3803371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5281393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30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2717534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786450</v>
      </c>
    </row>
    <row r="7" spans="1:2" ht="12.75">
      <c r="A7" s="53" t="s">
        <v>12</v>
      </c>
      <c r="B7" s="46">
        <v>1931084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2717534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31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1692942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1281696</v>
      </c>
    </row>
    <row r="7" spans="1:2" ht="12.75">
      <c r="A7" s="53" t="s">
        <v>12</v>
      </c>
      <c r="B7" s="46">
        <v>411246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/>
    </row>
    <row r="15" spans="1:2" ht="12.75">
      <c r="A15" s="53" t="s">
        <v>45</v>
      </c>
      <c r="B15" s="45"/>
    </row>
    <row r="16" spans="1:2" ht="12.75">
      <c r="A16" s="53" t="s">
        <v>46</v>
      </c>
      <c r="B16" s="45"/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1692942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2"/>
      <c r="B1" s="41"/>
    </row>
    <row r="2" spans="1:2" ht="42.75" customHeight="1">
      <c r="A2" s="57" t="s">
        <v>32</v>
      </c>
      <c r="B2" s="48" t="s">
        <v>25</v>
      </c>
    </row>
    <row r="3" spans="1:2" ht="13.5" thickBot="1">
      <c r="A3" s="50" t="s">
        <v>8</v>
      </c>
      <c r="B3" s="43" t="s">
        <v>3</v>
      </c>
    </row>
    <row r="4" spans="1:2" ht="12.75">
      <c r="A4" s="51" t="s">
        <v>9</v>
      </c>
      <c r="B4" s="44">
        <f>SUM(B6:B8)</f>
        <v>2292812</v>
      </c>
    </row>
    <row r="5" spans="1:2" ht="12.75">
      <c r="A5" s="52" t="s">
        <v>10</v>
      </c>
      <c r="B5" s="45"/>
    </row>
    <row r="6" spans="1:2" ht="12.75">
      <c r="A6" s="53" t="s">
        <v>11</v>
      </c>
      <c r="B6" s="46">
        <v>227958</v>
      </c>
    </row>
    <row r="7" spans="1:2" ht="12.75">
      <c r="A7" s="53" t="s">
        <v>12</v>
      </c>
      <c r="B7" s="46">
        <v>2064854</v>
      </c>
    </row>
    <row r="8" spans="1:2" ht="12.75">
      <c r="A8" s="53" t="s">
        <v>13</v>
      </c>
      <c r="B8" s="46"/>
    </row>
    <row r="9" spans="1:2" ht="12.75">
      <c r="A9" s="54"/>
      <c r="B9" s="46"/>
    </row>
    <row r="10" spans="1:2" ht="12.75">
      <c r="A10" s="55" t="s">
        <v>14</v>
      </c>
      <c r="B10" s="45">
        <f>SUM(B12:B17)</f>
        <v>191200</v>
      </c>
    </row>
    <row r="11" spans="1:2" ht="12.75">
      <c r="A11" s="52" t="s">
        <v>10</v>
      </c>
      <c r="B11" s="45"/>
    </row>
    <row r="12" spans="1:2" ht="12.75">
      <c r="A12" s="53" t="s">
        <v>11</v>
      </c>
      <c r="B12" s="45"/>
    </row>
    <row r="13" spans="1:2" ht="12.75">
      <c r="A13" s="53" t="s">
        <v>12</v>
      </c>
      <c r="B13" s="45"/>
    </row>
    <row r="14" spans="1:2" ht="12.75">
      <c r="A14" s="53" t="s">
        <v>44</v>
      </c>
      <c r="B14" s="45">
        <v>175000</v>
      </c>
    </row>
    <row r="15" spans="1:2" ht="12.75">
      <c r="A15" s="53" t="s">
        <v>45</v>
      </c>
      <c r="B15" s="45"/>
    </row>
    <row r="16" spans="1:2" ht="12.75">
      <c r="A16" s="53" t="s">
        <v>46</v>
      </c>
      <c r="B16" s="45">
        <v>16200</v>
      </c>
    </row>
    <row r="17" spans="1:2" ht="12.75">
      <c r="A17" s="53" t="s">
        <v>13</v>
      </c>
      <c r="B17" s="45"/>
    </row>
    <row r="18" spans="1:2" ht="12.75">
      <c r="A18" s="55"/>
      <c r="B18" s="45"/>
    </row>
    <row r="19" spans="1:2" ht="12.75">
      <c r="A19" s="55" t="s">
        <v>15</v>
      </c>
      <c r="B19" s="45">
        <f>B4+B10</f>
        <v>2484012</v>
      </c>
    </row>
    <row r="20" spans="1:2" ht="13.5" thickBot="1">
      <c r="A20" s="56"/>
      <c r="B2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b.mareva</cp:lastModifiedBy>
  <cp:lastPrinted>2009-12-18T07:55:53Z</cp:lastPrinted>
  <dcterms:created xsi:type="dcterms:W3CDTF">2007-01-15T10:46:35Z</dcterms:created>
  <dcterms:modified xsi:type="dcterms:W3CDTF">2010-01-19T13:43:30Z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