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835" tabRatio="934" activeTab="14"/>
  </bookViews>
  <sheets>
    <sheet name="приходи" sheetId="1" r:id="rId1"/>
    <sheet name="разх адм вед" sheetId="2" r:id="rId2"/>
    <sheet name="разходи" sheetId="3" r:id="rId3"/>
    <sheet name="пр1" sheetId="4" r:id="rId4"/>
    <sheet name="пр2" sheetId="5" r:id="rId5"/>
    <sheet name="пр3" sheetId="6" r:id="rId6"/>
    <sheet name="пр4" sheetId="7" r:id="rId7"/>
    <sheet name="пр5" sheetId="8" r:id="rId8"/>
    <sheet name="пр6" sheetId="9" r:id="rId9"/>
    <sheet name="пр7" sheetId="10" r:id="rId10"/>
    <sheet name="пр8" sheetId="11" r:id="rId11"/>
    <sheet name="пр9" sheetId="12" r:id="rId12"/>
    <sheet name="пр10" sheetId="13" r:id="rId13"/>
    <sheet name="пр11" sheetId="14" r:id="rId14"/>
    <sheet name="пр12" sheetId="15" r:id="rId15"/>
    <sheet name="пр13" sheetId="16" r:id="rId16"/>
    <sheet name="пр14" sheetId="17" r:id="rId17"/>
    <sheet name="пр15" sheetId="18" r:id="rId18"/>
    <sheet name="програма-общо" sheetId="19" r:id="rId19"/>
  </sheets>
  <definedNames/>
  <calcPr fullCalcOnLoad="1"/>
</workbook>
</file>

<file path=xl/sharedStrings.xml><?xml version="1.0" encoding="utf-8"?>
<sst xmlns="http://schemas.openxmlformats.org/spreadsheetml/2006/main" count="632" uniqueCount="84">
  <si>
    <t>№</t>
  </si>
  <si>
    <t>Наименование на прихода</t>
  </si>
  <si>
    <t>(в лева)</t>
  </si>
  <si>
    <t xml:space="preserve">Закон </t>
  </si>
  <si>
    <t xml:space="preserve">Отчет </t>
  </si>
  <si>
    <t>към 30 септември</t>
  </si>
  <si>
    <t>към 31 декември</t>
  </si>
  <si>
    <t>1.</t>
  </si>
  <si>
    <t>Данъчни приходи</t>
  </si>
  <si>
    <t>1.1.</t>
  </si>
  <si>
    <t>...................................</t>
  </si>
  <si>
    <t>2.</t>
  </si>
  <si>
    <t>Неданъчни приходи</t>
  </si>
  <si>
    <t>2.1.</t>
  </si>
  <si>
    <t>Приходи и доходи от собственост</t>
  </si>
  <si>
    <t>2.2.</t>
  </si>
  <si>
    <t>Глоби, санкции и наказателни лихви</t>
  </si>
  <si>
    <t>2.3.</t>
  </si>
  <si>
    <t>Други неданъчни приходи</t>
  </si>
  <si>
    <t>3.</t>
  </si>
  <si>
    <t>Помощи, дарения и други безвъзмездно получени суми</t>
  </si>
  <si>
    <t>Общо</t>
  </si>
  <si>
    <t>Наименование на политиките и програмите</t>
  </si>
  <si>
    <t>Общо разходи:</t>
  </si>
  <si>
    <t>Разходи по програмата</t>
  </si>
  <si>
    <t>I. Общо ведомствени разходи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</si>
  <si>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</si>
  <si>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</si>
  <si>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</si>
  <si>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</si>
  <si>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</si>
  <si>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(I+II)</t>
  </si>
  <si>
    <t>Численост на щатния персонал</t>
  </si>
  <si>
    <t>към 30 юни</t>
  </si>
  <si>
    <t>към 31 март</t>
  </si>
  <si>
    <t>Уточнен план</t>
  </si>
  <si>
    <t xml:space="preserve">Уточнен </t>
  </si>
  <si>
    <t>план</t>
  </si>
  <si>
    <t>Членски внос</t>
  </si>
  <si>
    <t>Субсидии за нефинансови предприятия</t>
  </si>
  <si>
    <t>Субсидии за организациис нестопанска цел</t>
  </si>
  <si>
    <t>Стипендии</t>
  </si>
  <si>
    <t>ОБЩО</t>
  </si>
  <si>
    <t xml:space="preserve">Политика „Равен достъп до качествено висше образование” </t>
  </si>
  <si>
    <t>Политика  „Развитие на научния потенциал-база за устойчиво развитие”</t>
  </si>
  <si>
    <t>2.4.</t>
  </si>
  <si>
    <t>2.5.</t>
  </si>
  <si>
    <t>2.6.</t>
  </si>
  <si>
    <t>Държавни такси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</si>
  <si>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</si>
  <si>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</si>
  <si>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Лихви</t>
  </si>
  <si>
    <t>Програма 7: „Международен образователен обмен”</t>
  </si>
  <si>
    <t>I. Отчет на приходите по бюджета на Министерството на образованието, младежта и науката</t>
  </si>
  <si>
    <t>II. Отчет на разходите по бюджета на Министерството на образованието, младежта и науката по политики</t>
  </si>
  <si>
    <t>Програма 5: “Образование на българите в чужбина”</t>
  </si>
  <si>
    <t>Програма 4: “Развитие на способностите на децата и учениците”</t>
  </si>
  <si>
    <t>Политика „Учене през целия живот”</t>
  </si>
  <si>
    <t xml:space="preserve"> </t>
  </si>
  <si>
    <t>Предоставени помощи за чужбина</t>
  </si>
  <si>
    <t>Текущи трансфери, обезщетения и помощи за домакинствата</t>
  </si>
  <si>
    <t>Субсидии за организации с нестопанска цел</t>
  </si>
  <si>
    <t>Програма 1:  “Осигуряване на качеството в предучилищното и училищното образование”</t>
  </si>
  <si>
    <t>Програма 2: “Улесняване на достъпа до образование. Приобщаващо образование”</t>
  </si>
  <si>
    <t>Програма 3: “Училищно образование”</t>
  </si>
  <si>
    <t>Програма 6: „Подобряване на достъпа и повишаване на качеството във висшето образование”</t>
  </si>
  <si>
    <t>Закон 2013</t>
  </si>
  <si>
    <t>Програма 8: „Студентско подпомагане”</t>
  </si>
  <si>
    <t>Програма 9: „Продължаващо обучение”</t>
  </si>
  <si>
    <t>Програма 1: “Осигуряване на качеството в предучилищното и училищното образование”</t>
  </si>
  <si>
    <t>Програма 10: "Европейска образователна програма Учене през целия живот"</t>
  </si>
  <si>
    <t>Програма 14: „Младите в действие”</t>
  </si>
  <si>
    <t>Програма 12: „Насърчаване развитието на научната дейност чрез програмно-конкурсно финансиране”</t>
  </si>
  <si>
    <t>Програма 13:  „Координация и мониторинг  на научния потенциал за интегриране в европейското изследователско пространство и глобалната информационна мрежа”</t>
  </si>
  <si>
    <t>Програма 15: „Администрация”</t>
  </si>
  <si>
    <t>Програма 11: „Оценка и развитие на националния научен потенциял за изграждане на устойчива връзка образование-наука бизнес, като основа за развитие на икономика, базирана на знанието”</t>
  </si>
  <si>
    <t>Политика за младите хора</t>
  </si>
  <si>
    <t>III. Отчет на ведомствените и администрираните разходи по програми към 30.06.2013 г.</t>
  </si>
  <si>
    <t>и програми към 30.06.2013 г.</t>
  </si>
  <si>
    <t>към 30.06.2013 г.</t>
  </si>
  <si>
    <t>в т.ч.</t>
  </si>
  <si>
    <t>ведомствени</t>
  </si>
  <si>
    <t>администрирани</t>
  </si>
  <si>
    <t>Политика за всеобхватно, достъпно и качествено образование и обучение в училищното образование и предучилищното възпитание и подготовка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</si>
</sst>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#&quot;-&quot;0#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16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vertical="top" wrapText="1" shrinkToFit="1"/>
    </xf>
    <xf numFmtId="0" fontId="1" fillId="0" borderId="13" xfId="0" applyNumberFormat="1" applyFont="1" applyBorder="1" applyAlignment="1">
      <alignment vertical="top" wrapText="1" shrinkToFit="1"/>
    </xf>
    <xf numFmtId="0" fontId="2" fillId="0" borderId="13" xfId="0" applyNumberFormat="1" applyFont="1" applyBorder="1" applyAlignment="1">
      <alignment horizontal="justify" vertical="top" wrapText="1" shrinkToFit="1"/>
    </xf>
    <xf numFmtId="3" fontId="0" fillId="0" borderId="0" xfId="0" applyNumberFormat="1" applyAlignment="1">
      <alignment/>
    </xf>
    <xf numFmtId="3" fontId="2" fillId="0" borderId="11" xfId="0" applyNumberFormat="1" applyFont="1" applyBorder="1" applyAlignment="1">
      <alignment horizontal="center" vertical="top" wrapText="1"/>
    </xf>
    <xf numFmtId="3" fontId="2" fillId="0" borderId="17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16" fontId="2" fillId="0" borderId="13" xfId="0" applyNumberFormat="1" applyFont="1" applyBorder="1" applyAlignment="1">
      <alignment horizontal="right" vertical="top" wrapText="1"/>
    </xf>
    <xf numFmtId="3" fontId="2" fillId="0" borderId="13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14" xfId="0" applyFont="1" applyBorder="1" applyAlignment="1">
      <alignment vertical="top" wrapText="1"/>
    </xf>
    <xf numFmtId="0" fontId="0" fillId="0" borderId="13" xfId="0" applyFont="1" applyBorder="1" applyAlignment="1">
      <alignment horizontal="right" vertical="top" wrapText="1"/>
    </xf>
    <xf numFmtId="0" fontId="0" fillId="0" borderId="13" xfId="0" applyFont="1" applyFill="1" applyBorder="1" applyAlignment="1">
      <alignment horizontal="right" vertical="top" wrapText="1"/>
    </xf>
    <xf numFmtId="3" fontId="0" fillId="0" borderId="0" xfId="0" applyNumberFormat="1" applyFont="1" applyAlignment="1">
      <alignment/>
    </xf>
    <xf numFmtId="3" fontId="8" fillId="0" borderId="18" xfId="0" applyNumberFormat="1" applyFont="1" applyFill="1" applyBorder="1" applyAlignment="1" applyProtection="1">
      <alignment vertical="top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0"/>
  <sheetViews>
    <sheetView zoomScalePageLayoutView="0" workbookViewId="0" topLeftCell="A1">
      <selection activeCell="B5" sqref="B5:G18"/>
    </sheetView>
  </sheetViews>
  <sheetFormatPr defaultColWidth="9.140625" defaultRowHeight="12.75"/>
  <cols>
    <col min="1" max="1" width="5.00390625" style="0" customWidth="1"/>
    <col min="2" max="2" width="5.28125" style="0" customWidth="1"/>
    <col min="3" max="3" width="30.8515625" style="0" customWidth="1"/>
    <col min="4" max="5" width="9.8515625" style="0" bestFit="1" customWidth="1"/>
    <col min="6" max="6" width="9.8515625" style="0" customWidth="1"/>
    <col min="7" max="7" width="10.140625" style="0" bestFit="1" customWidth="1"/>
    <col min="8" max="8" width="11.7109375" style="0" customWidth="1"/>
    <col min="9" max="9" width="10.7109375" style="0" customWidth="1"/>
  </cols>
  <sheetData>
    <row r="2" ht="15.75">
      <c r="B2" s="9" t="s">
        <v>53</v>
      </c>
    </row>
    <row r="3" ht="15.75">
      <c r="B3" s="9" t="s">
        <v>79</v>
      </c>
    </row>
    <row r="4" ht="13.5" thickBot="1"/>
    <row r="5" spans="2:9" ht="12.75">
      <c r="B5" s="50" t="s">
        <v>0</v>
      </c>
      <c r="C5" s="2" t="s">
        <v>1</v>
      </c>
      <c r="D5" s="2" t="s">
        <v>3</v>
      </c>
      <c r="E5" s="2" t="s">
        <v>36</v>
      </c>
      <c r="F5" s="2" t="s">
        <v>4</v>
      </c>
      <c r="G5" s="2" t="s">
        <v>4</v>
      </c>
      <c r="H5" s="2" t="s">
        <v>4</v>
      </c>
      <c r="I5" s="2" t="s">
        <v>4</v>
      </c>
    </row>
    <row r="6" spans="2:9" ht="25.5" customHeight="1">
      <c r="B6" s="51"/>
      <c r="C6" s="3" t="s">
        <v>2</v>
      </c>
      <c r="D6" s="3">
        <v>2013</v>
      </c>
      <c r="E6" s="3" t="s">
        <v>37</v>
      </c>
      <c r="F6" s="3" t="s">
        <v>34</v>
      </c>
      <c r="G6" s="3" t="s">
        <v>33</v>
      </c>
      <c r="H6" s="3" t="s">
        <v>5</v>
      </c>
      <c r="I6" s="3" t="s">
        <v>6</v>
      </c>
    </row>
    <row r="7" spans="2:9" ht="13.5" thickBot="1">
      <c r="B7" s="52"/>
      <c r="C7" s="4"/>
      <c r="D7" s="4"/>
      <c r="E7" s="4"/>
      <c r="F7" s="5"/>
      <c r="G7" s="4"/>
      <c r="H7" s="5"/>
      <c r="I7" s="4"/>
    </row>
    <row r="8" spans="2:9" ht="16.5" customHeight="1" thickBot="1">
      <c r="B8" s="6" t="s">
        <v>7</v>
      </c>
      <c r="C8" s="14" t="s">
        <v>8</v>
      </c>
      <c r="D8" s="20">
        <f aca="true" t="shared" si="0" ref="D8:I8">SUM(D9)</f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</row>
    <row r="9" spans="2:9" ht="16.5" customHeight="1" thickBot="1">
      <c r="B9" s="7" t="s">
        <v>9</v>
      </c>
      <c r="C9" s="15" t="s">
        <v>10</v>
      </c>
      <c r="D9" s="20"/>
      <c r="E9" s="20"/>
      <c r="F9" s="20"/>
      <c r="G9" s="20"/>
      <c r="H9" s="20"/>
      <c r="I9" s="20"/>
    </row>
    <row r="10" spans="2:9" ht="16.5" customHeight="1" thickBot="1">
      <c r="B10" s="6" t="s">
        <v>11</v>
      </c>
      <c r="C10" s="14" t="s">
        <v>12</v>
      </c>
      <c r="D10" s="20">
        <f aca="true" t="shared" si="1" ref="D10:I10">SUM(D11:D16)</f>
        <v>13260000</v>
      </c>
      <c r="E10" s="20">
        <f t="shared" si="1"/>
        <v>13260000</v>
      </c>
      <c r="F10" s="20">
        <f t="shared" si="1"/>
        <v>2355698</v>
      </c>
      <c r="G10" s="20">
        <f t="shared" si="1"/>
        <v>4546058</v>
      </c>
      <c r="H10" s="20">
        <f t="shared" si="1"/>
        <v>0</v>
      </c>
      <c r="I10" s="20">
        <f t="shared" si="1"/>
        <v>0</v>
      </c>
    </row>
    <row r="11" spans="2:9" ht="16.5" customHeight="1" thickBot="1">
      <c r="B11" s="7" t="s">
        <v>13</v>
      </c>
      <c r="C11" s="15" t="s">
        <v>14</v>
      </c>
      <c r="D11" s="21">
        <v>13260000</v>
      </c>
      <c r="E11" s="21">
        <f aca="true" t="shared" si="2" ref="E11:E17">D11</f>
        <v>13260000</v>
      </c>
      <c r="F11" s="21">
        <v>1782960</v>
      </c>
      <c r="G11" s="21">
        <v>3456137</v>
      </c>
      <c r="H11" s="21"/>
      <c r="I11" s="21"/>
    </row>
    <row r="12" spans="2:9" ht="16.5" customHeight="1" thickBot="1">
      <c r="B12" s="7" t="s">
        <v>15</v>
      </c>
      <c r="C12" s="15" t="s">
        <v>48</v>
      </c>
      <c r="D12" s="21">
        <v>0</v>
      </c>
      <c r="E12" s="21">
        <f t="shared" si="2"/>
        <v>0</v>
      </c>
      <c r="F12" s="21">
        <v>68982</v>
      </c>
      <c r="G12" s="21">
        <v>197845</v>
      </c>
      <c r="H12" s="21"/>
      <c r="I12" s="21"/>
    </row>
    <row r="13" spans="2:9" ht="16.5" customHeight="1" thickBot="1">
      <c r="B13" s="7" t="s">
        <v>17</v>
      </c>
      <c r="C13" s="15" t="s">
        <v>16</v>
      </c>
      <c r="D13" s="21">
        <v>0</v>
      </c>
      <c r="E13" s="21">
        <f t="shared" si="2"/>
        <v>0</v>
      </c>
      <c r="F13" s="21">
        <v>5255</v>
      </c>
      <c r="G13" s="21">
        <v>24544</v>
      </c>
      <c r="H13" s="21"/>
      <c r="I13" s="21"/>
    </row>
    <row r="14" spans="2:9" ht="16.5" customHeight="1" thickBot="1">
      <c r="B14" s="7" t="s">
        <v>45</v>
      </c>
      <c r="C14" s="15" t="s">
        <v>18</v>
      </c>
      <c r="D14" s="21">
        <v>0</v>
      </c>
      <c r="E14" s="21">
        <f t="shared" si="2"/>
        <v>0</v>
      </c>
      <c r="F14" s="21">
        <v>599193</v>
      </c>
      <c r="G14" s="21">
        <v>1026712</v>
      </c>
      <c r="H14" s="21"/>
      <c r="I14" s="21"/>
    </row>
    <row r="15" spans="2:9" ht="26.25" customHeight="1" thickBot="1">
      <c r="B15" s="7" t="s">
        <v>46</v>
      </c>
      <c r="C15" s="15" t="s">
        <v>49</v>
      </c>
      <c r="D15" s="21"/>
      <c r="E15" s="21">
        <f t="shared" si="2"/>
        <v>0</v>
      </c>
      <c r="F15" s="21">
        <v>-116901</v>
      </c>
      <c r="G15" s="21">
        <v>-195906</v>
      </c>
      <c r="H15" s="21"/>
      <c r="I15" s="21"/>
    </row>
    <row r="16" spans="2:11" ht="26.25" customHeight="1" thickBot="1">
      <c r="B16" s="7" t="s">
        <v>47</v>
      </c>
      <c r="C16" s="15" t="s">
        <v>50</v>
      </c>
      <c r="D16" s="21"/>
      <c r="E16" s="21">
        <f t="shared" si="2"/>
        <v>0</v>
      </c>
      <c r="F16" s="21">
        <v>16209</v>
      </c>
      <c r="G16" s="21">
        <v>36726</v>
      </c>
      <c r="H16" s="21"/>
      <c r="I16" s="21"/>
      <c r="K16" t="s">
        <v>58</v>
      </c>
    </row>
    <row r="17" spans="2:9" ht="30.75" customHeight="1" thickBot="1">
      <c r="B17" s="6" t="s">
        <v>19</v>
      </c>
      <c r="C17" s="14" t="s">
        <v>20</v>
      </c>
      <c r="D17" s="20">
        <v>17000000</v>
      </c>
      <c r="E17" s="20">
        <f t="shared" si="2"/>
        <v>17000000</v>
      </c>
      <c r="F17" s="20">
        <v>1144284</v>
      </c>
      <c r="G17" s="20">
        <v>31453575</v>
      </c>
      <c r="H17" s="20"/>
      <c r="I17" s="20"/>
    </row>
    <row r="18" spans="2:9" ht="16.5" customHeight="1" thickBot="1">
      <c r="B18" s="6"/>
      <c r="C18" s="16" t="s">
        <v>21</v>
      </c>
      <c r="D18" s="20">
        <f aca="true" t="shared" si="3" ref="D18:I18">SUM(D8,D10,D17)</f>
        <v>30260000</v>
      </c>
      <c r="E18" s="20">
        <f t="shared" si="3"/>
        <v>30260000</v>
      </c>
      <c r="F18" s="20">
        <f t="shared" si="3"/>
        <v>3499982</v>
      </c>
      <c r="G18" s="20">
        <f t="shared" si="3"/>
        <v>35999633</v>
      </c>
      <c r="H18" s="20">
        <f t="shared" si="3"/>
        <v>0</v>
      </c>
      <c r="I18" s="20">
        <f t="shared" si="3"/>
        <v>0</v>
      </c>
    </row>
    <row r="20" ht="12.75">
      <c r="G20" s="17"/>
    </row>
  </sheetData>
  <sheetProtection/>
  <mergeCells count="1">
    <mergeCell ref="B5:B7"/>
  </mergeCells>
  <printOptions/>
  <pageMargins left="0.23" right="0.24" top="1" bottom="1" header="0.5" footer="0.5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B3" sqref="B3:H3"/>
    </sheetView>
  </sheetViews>
  <sheetFormatPr defaultColWidth="9.140625" defaultRowHeight="12.75"/>
  <cols>
    <col min="1" max="1" width="4.7109375" style="32" customWidth="1"/>
    <col min="2" max="2" width="37.7109375" style="32" customWidth="1"/>
    <col min="3" max="4" width="8.8515625" style="31" bestFit="1" customWidth="1"/>
    <col min="5" max="5" width="8.57421875" style="31" customWidth="1"/>
    <col min="6" max="6" width="10.7109375" style="31" bestFit="1" customWidth="1"/>
    <col min="7" max="7" width="9.57421875" style="31" bestFit="1" customWidth="1"/>
    <col min="8" max="8" width="8.8515625" style="31" bestFit="1" customWidth="1"/>
    <col min="9" max="16384" width="9.140625" style="32" customWidth="1"/>
  </cols>
  <sheetData>
    <row r="2" spans="1:256" ht="13.5" customHeight="1">
      <c r="A2" s="23"/>
      <c r="B2" s="54" t="s">
        <v>77</v>
      </c>
      <c r="C2" s="54"/>
      <c r="D2" s="54"/>
      <c r="E2" s="54"/>
      <c r="F2" s="54"/>
      <c r="G2" s="54"/>
      <c r="H2" s="5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2:8" ht="12.75">
      <c r="B3" s="56" t="s">
        <v>52</v>
      </c>
      <c r="C3" s="57"/>
      <c r="D3" s="57"/>
      <c r="E3" s="57"/>
      <c r="F3" s="57"/>
      <c r="G3" s="57"/>
      <c r="H3" s="57"/>
    </row>
    <row r="4" ht="14.25" customHeight="1" thickBot="1">
      <c r="B4" s="33"/>
    </row>
    <row r="5" spans="2:8" ht="26.25" customHeight="1">
      <c r="B5" s="1" t="s">
        <v>24</v>
      </c>
      <c r="C5" s="18" t="s">
        <v>3</v>
      </c>
      <c r="D5" s="18" t="s">
        <v>35</v>
      </c>
      <c r="E5" s="18" t="s">
        <v>4</v>
      </c>
      <c r="F5" s="18" t="s">
        <v>4</v>
      </c>
      <c r="G5" s="18" t="s">
        <v>4</v>
      </c>
      <c r="H5" s="18" t="s">
        <v>4</v>
      </c>
    </row>
    <row r="6" spans="2:8" ht="25.5">
      <c r="B6" s="12" t="s">
        <v>2</v>
      </c>
      <c r="C6" s="19">
        <v>2013</v>
      </c>
      <c r="D6" s="19"/>
      <c r="E6" s="19" t="s">
        <v>34</v>
      </c>
      <c r="F6" s="19" t="s">
        <v>33</v>
      </c>
      <c r="G6" s="19" t="s">
        <v>5</v>
      </c>
      <c r="H6" s="19" t="s">
        <v>6</v>
      </c>
    </row>
    <row r="7" spans="2:8" ht="18.75" customHeight="1" thickBot="1">
      <c r="B7" s="10" t="s">
        <v>25</v>
      </c>
      <c r="C7" s="20">
        <f aca="true" t="shared" si="0" ref="C7:H7">SUM(C9:C11)</f>
        <v>2060802</v>
      </c>
      <c r="D7" s="20">
        <f t="shared" si="0"/>
        <v>2060802</v>
      </c>
      <c r="E7" s="20">
        <f t="shared" si="0"/>
        <v>238436</v>
      </c>
      <c r="F7" s="20">
        <f t="shared" si="0"/>
        <v>669016</v>
      </c>
      <c r="G7" s="20">
        <f t="shared" si="0"/>
        <v>0</v>
      </c>
      <c r="H7" s="20">
        <f t="shared" si="0"/>
        <v>0</v>
      </c>
    </row>
    <row r="8" spans="2:8" ht="18.75" customHeight="1" thickBot="1">
      <c r="B8" s="11" t="s">
        <v>26</v>
      </c>
      <c r="C8" s="21"/>
      <c r="D8" s="21"/>
      <c r="E8" s="21"/>
      <c r="F8" s="21"/>
      <c r="G8" s="21"/>
      <c r="H8" s="21"/>
    </row>
    <row r="9" spans="2:8" ht="18.75" customHeight="1" thickBot="1">
      <c r="B9" s="11" t="s">
        <v>27</v>
      </c>
      <c r="C9" s="21">
        <v>185814</v>
      </c>
      <c r="D9" s="21">
        <v>185814</v>
      </c>
      <c r="E9" s="21">
        <v>75153</v>
      </c>
      <c r="F9" s="21">
        <v>155390</v>
      </c>
      <c r="G9" s="21"/>
      <c r="H9" s="21"/>
    </row>
    <row r="10" spans="2:8" ht="18.75" customHeight="1" thickBot="1">
      <c r="B10" s="11" t="s">
        <v>28</v>
      </c>
      <c r="C10" s="21">
        <v>1874988</v>
      </c>
      <c r="D10" s="21">
        <v>1874988</v>
      </c>
      <c r="E10" s="21">
        <v>163283</v>
      </c>
      <c r="F10" s="21">
        <v>513626</v>
      </c>
      <c r="G10" s="21"/>
      <c r="H10" s="21"/>
    </row>
    <row r="11" spans="2:8" ht="18.75" customHeight="1" thickBot="1">
      <c r="B11" s="11" t="s">
        <v>29</v>
      </c>
      <c r="C11" s="21"/>
      <c r="D11" s="21"/>
      <c r="E11" s="21"/>
      <c r="F11" s="21"/>
      <c r="G11" s="21"/>
      <c r="H11" s="21"/>
    </row>
    <row r="12" spans="2:8" ht="18.75" customHeight="1" thickBot="1">
      <c r="B12" s="11"/>
      <c r="C12" s="21"/>
      <c r="D12" s="21"/>
      <c r="E12" s="21"/>
      <c r="F12" s="21"/>
      <c r="G12" s="21"/>
      <c r="H12" s="21"/>
    </row>
    <row r="13" spans="2:8" ht="28.5" customHeight="1" thickBot="1">
      <c r="B13" s="10" t="s">
        <v>30</v>
      </c>
      <c r="C13" s="20">
        <f aca="true" t="shared" si="1" ref="C13:H13">SUM(C14:C24)</f>
        <v>884703</v>
      </c>
      <c r="D13" s="20">
        <f t="shared" si="1"/>
        <v>884703</v>
      </c>
      <c r="E13" s="20">
        <f t="shared" si="1"/>
        <v>210751</v>
      </c>
      <c r="F13" s="20">
        <f t="shared" si="1"/>
        <v>227810</v>
      </c>
      <c r="G13" s="20">
        <f t="shared" si="1"/>
        <v>0</v>
      </c>
      <c r="H13" s="20">
        <f t="shared" si="1"/>
        <v>0</v>
      </c>
    </row>
    <row r="14" spans="2:8" ht="17.25" customHeight="1" thickBot="1">
      <c r="B14" s="11" t="s">
        <v>26</v>
      </c>
      <c r="C14" s="21"/>
      <c r="D14" s="21"/>
      <c r="E14" s="21"/>
      <c r="F14" s="21"/>
      <c r="G14" s="21"/>
      <c r="H14" s="21"/>
    </row>
    <row r="15" spans="2:8" ht="18.75" customHeight="1" thickBot="1">
      <c r="B15" s="11" t="s">
        <v>27</v>
      </c>
      <c r="C15" s="21"/>
      <c r="D15" s="21"/>
      <c r="E15" s="21"/>
      <c r="F15" s="21"/>
      <c r="G15" s="21"/>
      <c r="H15" s="21"/>
    </row>
    <row r="16" spans="2:8" ht="18.75" customHeight="1" thickBot="1">
      <c r="B16" s="11" t="s">
        <v>28</v>
      </c>
      <c r="C16" s="21"/>
      <c r="D16" s="21"/>
      <c r="E16" s="21"/>
      <c r="F16" s="21"/>
      <c r="G16" s="21"/>
      <c r="H16" s="21"/>
    </row>
    <row r="17" spans="2:8" ht="18.75" customHeight="1" thickBot="1">
      <c r="B17" s="11" t="s">
        <v>51</v>
      </c>
      <c r="C17" s="21"/>
      <c r="D17" s="21"/>
      <c r="E17" s="21"/>
      <c r="F17" s="21"/>
      <c r="G17" s="21"/>
      <c r="H17" s="21"/>
    </row>
    <row r="18" spans="2:8" ht="18.75" customHeight="1" thickBot="1">
      <c r="B18" s="11" t="s">
        <v>41</v>
      </c>
      <c r="C18" s="21">
        <v>859203</v>
      </c>
      <c r="D18" s="21">
        <v>859203</v>
      </c>
      <c r="E18" s="21">
        <v>9188</v>
      </c>
      <c r="F18" s="21">
        <v>18432</v>
      </c>
      <c r="G18" s="21"/>
      <c r="H18" s="21"/>
    </row>
    <row r="19" spans="2:8" ht="18.75" customHeight="1" thickBot="1">
      <c r="B19" s="11" t="s">
        <v>38</v>
      </c>
      <c r="C19" s="21">
        <v>25500</v>
      </c>
      <c r="D19" s="21">
        <v>25500</v>
      </c>
      <c r="E19" s="21">
        <v>5288</v>
      </c>
      <c r="F19" s="21">
        <v>11156</v>
      </c>
      <c r="G19" s="21"/>
      <c r="H19" s="21"/>
    </row>
    <row r="20" spans="2:8" ht="30.75" customHeight="1" thickBot="1">
      <c r="B20" s="11" t="s">
        <v>60</v>
      </c>
      <c r="C20" s="11"/>
      <c r="D20" s="21"/>
      <c r="E20" s="21"/>
      <c r="F20" s="21"/>
      <c r="G20" s="21"/>
      <c r="H20" s="21"/>
    </row>
    <row r="21" spans="2:8" ht="18.75" customHeight="1" thickBot="1">
      <c r="B21" s="11" t="s">
        <v>39</v>
      </c>
      <c r="C21" s="21"/>
      <c r="D21" s="21"/>
      <c r="E21" s="21">
        <v>900</v>
      </c>
      <c r="F21" s="21">
        <v>2847</v>
      </c>
      <c r="G21" s="21"/>
      <c r="H21" s="21"/>
    </row>
    <row r="22" spans="2:8" ht="18.75" customHeight="1" thickBot="1">
      <c r="B22" s="11" t="s">
        <v>61</v>
      </c>
      <c r="C22" s="21"/>
      <c r="D22" s="21"/>
      <c r="E22" s="21"/>
      <c r="F22" s="21"/>
      <c r="G22" s="21"/>
      <c r="H22" s="21"/>
    </row>
    <row r="23" spans="2:8" ht="18.75" customHeight="1" thickBot="1">
      <c r="B23" s="11" t="s">
        <v>59</v>
      </c>
      <c r="C23" s="11"/>
      <c r="D23" s="21"/>
      <c r="E23" s="21">
        <v>195375</v>
      </c>
      <c r="F23" s="21">
        <v>195375</v>
      </c>
      <c r="G23" s="21"/>
      <c r="H23" s="21"/>
    </row>
    <row r="24" spans="2:8" ht="18.75" customHeight="1" thickBot="1">
      <c r="B24" s="11" t="s">
        <v>29</v>
      </c>
      <c r="C24" s="21"/>
      <c r="D24" s="21"/>
      <c r="E24" s="21"/>
      <c r="F24" s="21"/>
      <c r="G24" s="21"/>
      <c r="H24" s="21"/>
    </row>
    <row r="25" spans="2:8" ht="18.75" customHeight="1" thickBot="1">
      <c r="B25" s="11"/>
      <c r="C25" s="21"/>
      <c r="D25" s="21"/>
      <c r="E25" s="21"/>
      <c r="F25" s="21"/>
      <c r="G25" s="21"/>
      <c r="H25" s="21"/>
    </row>
    <row r="26" spans="2:8" ht="18.75" customHeight="1" thickBot="1">
      <c r="B26" s="10" t="s">
        <v>31</v>
      </c>
      <c r="C26" s="20">
        <f aca="true" t="shared" si="2" ref="C26:H26">SUM(C7,C13)</f>
        <v>2945505</v>
      </c>
      <c r="D26" s="20">
        <f t="shared" si="2"/>
        <v>2945505</v>
      </c>
      <c r="E26" s="20">
        <f t="shared" si="2"/>
        <v>449187</v>
      </c>
      <c r="F26" s="20">
        <f t="shared" si="2"/>
        <v>896826</v>
      </c>
      <c r="G26" s="20">
        <f t="shared" si="2"/>
        <v>0</v>
      </c>
      <c r="H26" s="20">
        <f t="shared" si="2"/>
        <v>0</v>
      </c>
    </row>
    <row r="27" spans="2:8" ht="18.75" customHeight="1" thickBot="1">
      <c r="B27" s="11"/>
      <c r="C27" s="21"/>
      <c r="D27" s="21"/>
      <c r="E27" s="21"/>
      <c r="F27" s="21"/>
      <c r="G27" s="21"/>
      <c r="H27" s="21"/>
    </row>
    <row r="28" spans="2:8" ht="18.75" customHeight="1" thickBot="1">
      <c r="B28" s="11" t="s">
        <v>32</v>
      </c>
      <c r="C28" s="22">
        <v>11</v>
      </c>
      <c r="D28" s="22">
        <v>11</v>
      </c>
      <c r="E28" s="22">
        <v>11</v>
      </c>
      <c r="F28" s="22">
        <v>11</v>
      </c>
      <c r="G28" s="22"/>
      <c r="H28" s="22"/>
    </row>
  </sheetData>
  <sheetProtection/>
  <mergeCells count="2">
    <mergeCell ref="B3:H3"/>
    <mergeCell ref="B2:H2"/>
  </mergeCells>
  <printOptions/>
  <pageMargins left="0.23" right="0.27" top="1" bottom="1" header="0.5" footer="0.5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5" width="8.8515625" style="17" bestFit="1" customWidth="1"/>
    <col min="6" max="6" width="10.7109375" style="17" bestFit="1" customWidth="1"/>
    <col min="7" max="7" width="9.57421875" style="17" bestFit="1" customWidth="1"/>
    <col min="8" max="8" width="8.8515625" style="17" bestFit="1" customWidth="1"/>
  </cols>
  <sheetData>
    <row r="2" spans="1:256" ht="13.5" customHeight="1">
      <c r="A2" s="23"/>
      <c r="B2" s="54" t="s">
        <v>77</v>
      </c>
      <c r="C2" s="54"/>
      <c r="D2" s="54"/>
      <c r="E2" s="54"/>
      <c r="F2" s="54"/>
      <c r="G2" s="54"/>
      <c r="H2" s="5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2:8" ht="13.5">
      <c r="B3" s="54" t="s">
        <v>67</v>
      </c>
      <c r="C3" s="55"/>
      <c r="D3" s="55"/>
      <c r="E3" s="55"/>
      <c r="F3" s="55"/>
      <c r="G3" s="55"/>
      <c r="H3" s="55"/>
    </row>
    <row r="4" ht="14.25" customHeight="1" thickBot="1">
      <c r="B4" s="9"/>
    </row>
    <row r="5" spans="2:8" ht="26.25" customHeight="1">
      <c r="B5" s="1" t="s">
        <v>24</v>
      </c>
      <c r="C5" s="18" t="s">
        <v>3</v>
      </c>
      <c r="D5" s="18" t="s">
        <v>35</v>
      </c>
      <c r="E5" s="18" t="s">
        <v>4</v>
      </c>
      <c r="F5" s="18" t="s">
        <v>4</v>
      </c>
      <c r="G5" s="18" t="s">
        <v>4</v>
      </c>
      <c r="H5" s="18" t="s">
        <v>4</v>
      </c>
    </row>
    <row r="6" spans="2:8" ht="25.5">
      <c r="B6" s="12" t="s">
        <v>2</v>
      </c>
      <c r="C6" s="19">
        <v>2013</v>
      </c>
      <c r="D6" s="19"/>
      <c r="E6" s="19" t="s">
        <v>34</v>
      </c>
      <c r="F6" s="19" t="s">
        <v>33</v>
      </c>
      <c r="G6" s="19" t="s">
        <v>5</v>
      </c>
      <c r="H6" s="19" t="s">
        <v>6</v>
      </c>
    </row>
    <row r="7" spans="2:8" ht="18.75" customHeight="1" thickBot="1">
      <c r="B7" s="10" t="s">
        <v>25</v>
      </c>
      <c r="C7" s="20">
        <f aca="true" t="shared" si="0" ref="C7:H7">SUM(C9:C11)</f>
        <v>497946</v>
      </c>
      <c r="D7" s="20">
        <f t="shared" si="0"/>
        <v>497946</v>
      </c>
      <c r="E7" s="20">
        <f t="shared" si="0"/>
        <v>53168</v>
      </c>
      <c r="F7" s="20">
        <f t="shared" si="0"/>
        <v>201928</v>
      </c>
      <c r="G7" s="20">
        <f t="shared" si="0"/>
        <v>0</v>
      </c>
      <c r="H7" s="20">
        <f t="shared" si="0"/>
        <v>0</v>
      </c>
    </row>
    <row r="8" spans="2:8" ht="18.75" customHeight="1" thickBot="1">
      <c r="B8" s="11" t="s">
        <v>26</v>
      </c>
      <c r="C8" s="21"/>
      <c r="D8" s="21"/>
      <c r="E8" s="21"/>
      <c r="F8" s="21"/>
      <c r="G8" s="21"/>
      <c r="H8" s="21"/>
    </row>
    <row r="9" spans="2:8" ht="18.75" customHeight="1" thickBot="1">
      <c r="B9" s="11" t="s">
        <v>27</v>
      </c>
      <c r="C9" s="21">
        <v>317948</v>
      </c>
      <c r="D9" s="21">
        <v>317948</v>
      </c>
      <c r="E9" s="21">
        <v>53168</v>
      </c>
      <c r="F9" s="21">
        <v>130498</v>
      </c>
      <c r="G9" s="21"/>
      <c r="H9" s="21"/>
    </row>
    <row r="10" spans="2:8" ht="18.75" customHeight="1" thickBot="1">
      <c r="B10" s="11" t="s">
        <v>28</v>
      </c>
      <c r="C10" s="49">
        <v>179998</v>
      </c>
      <c r="D10" s="49">
        <v>179998</v>
      </c>
      <c r="E10" s="21"/>
      <c r="F10" s="21">
        <v>71430</v>
      </c>
      <c r="G10" s="21"/>
      <c r="H10" s="21"/>
    </row>
    <row r="11" spans="2:8" ht="18.75" customHeight="1" thickBot="1">
      <c r="B11" s="11" t="s">
        <v>29</v>
      </c>
      <c r="C11" s="21"/>
      <c r="D11" s="21"/>
      <c r="E11" s="21"/>
      <c r="F11" s="21"/>
      <c r="G11" s="21"/>
      <c r="H11" s="21"/>
    </row>
    <row r="12" spans="2:8" ht="18.75" customHeight="1" thickBot="1">
      <c r="B12" s="11"/>
      <c r="C12" s="21"/>
      <c r="D12" s="21"/>
      <c r="E12" s="21"/>
      <c r="F12" s="21"/>
      <c r="G12" s="21"/>
      <c r="H12" s="21"/>
    </row>
    <row r="13" spans="2:8" ht="28.5" customHeight="1" thickBot="1">
      <c r="B13" s="10" t="s">
        <v>30</v>
      </c>
      <c r="C13" s="20">
        <f aca="true" t="shared" si="1" ref="C13:H13">SUM(C14:C24)</f>
        <v>8501854</v>
      </c>
      <c r="D13" s="20">
        <f t="shared" si="1"/>
        <v>8501854</v>
      </c>
      <c r="E13" s="20">
        <f t="shared" si="1"/>
        <v>1867922</v>
      </c>
      <c r="F13" s="20">
        <f t="shared" si="1"/>
        <v>3865681</v>
      </c>
      <c r="G13" s="20">
        <f t="shared" si="1"/>
        <v>0</v>
      </c>
      <c r="H13" s="20">
        <f t="shared" si="1"/>
        <v>0</v>
      </c>
    </row>
    <row r="14" spans="2:8" ht="17.25" customHeight="1" thickBot="1">
      <c r="B14" s="11" t="s">
        <v>26</v>
      </c>
      <c r="C14" s="21"/>
      <c r="D14" s="21"/>
      <c r="E14" s="21"/>
      <c r="F14" s="21"/>
      <c r="G14" s="21"/>
      <c r="H14" s="21"/>
    </row>
    <row r="15" spans="2:8" ht="18.75" customHeight="1" thickBot="1">
      <c r="B15" s="11" t="s">
        <v>27</v>
      </c>
      <c r="C15" s="21"/>
      <c r="D15" s="21"/>
      <c r="E15" s="21"/>
      <c r="F15" s="21"/>
      <c r="G15" s="21"/>
      <c r="H15" s="21"/>
    </row>
    <row r="16" spans="2:8" ht="18.75" customHeight="1" thickBot="1">
      <c r="B16" s="11" t="s">
        <v>28</v>
      </c>
      <c r="C16" s="21">
        <v>2017454</v>
      </c>
      <c r="D16" s="21">
        <v>2017454</v>
      </c>
      <c r="E16" s="21">
        <v>87394</v>
      </c>
      <c r="F16" s="21">
        <v>235153</v>
      </c>
      <c r="G16" s="21"/>
      <c r="H16" s="21"/>
    </row>
    <row r="17" spans="2:8" ht="18.75" customHeight="1" thickBot="1">
      <c r="B17" s="11" t="s">
        <v>51</v>
      </c>
      <c r="C17" s="21"/>
      <c r="D17" s="21">
        <v>0</v>
      </c>
      <c r="E17" s="21"/>
      <c r="F17" s="21"/>
      <c r="G17" s="21"/>
      <c r="H17" s="21"/>
    </row>
    <row r="18" spans="2:8" ht="18.75" customHeight="1" thickBot="1">
      <c r="B18" s="11" t="s">
        <v>41</v>
      </c>
      <c r="C18" s="21"/>
      <c r="D18" s="21"/>
      <c r="E18" s="21"/>
      <c r="F18" s="21"/>
      <c r="G18" s="21"/>
      <c r="H18" s="21"/>
    </row>
    <row r="19" spans="2:8" ht="18.75" customHeight="1" thickBot="1">
      <c r="B19" s="11" t="s">
        <v>38</v>
      </c>
      <c r="C19" s="21"/>
      <c r="D19" s="21"/>
      <c r="E19" s="21"/>
      <c r="F19" s="21"/>
      <c r="G19" s="21"/>
      <c r="H19" s="21"/>
    </row>
    <row r="20" spans="2:8" ht="30.75" customHeight="1" thickBot="1">
      <c r="B20" s="11" t="s">
        <v>60</v>
      </c>
      <c r="C20" s="11"/>
      <c r="D20" s="21"/>
      <c r="E20" s="21"/>
      <c r="F20" s="21"/>
      <c r="G20" s="21"/>
      <c r="H20" s="21"/>
    </row>
    <row r="21" spans="2:8" ht="18.75" customHeight="1" thickBot="1">
      <c r="B21" s="11" t="s">
        <v>39</v>
      </c>
      <c r="C21" s="21">
        <v>6484400</v>
      </c>
      <c r="D21" s="21">
        <v>6484400</v>
      </c>
      <c r="E21" s="21">
        <v>1780528</v>
      </c>
      <c r="F21" s="21">
        <v>3630528</v>
      </c>
      <c r="G21" s="21"/>
      <c r="H21" s="21"/>
    </row>
    <row r="22" spans="2:8" ht="18.75" customHeight="1" thickBot="1">
      <c r="B22" s="11" t="s">
        <v>61</v>
      </c>
      <c r="C22" s="21"/>
      <c r="D22" s="21"/>
      <c r="E22" s="21"/>
      <c r="F22" s="21"/>
      <c r="G22" s="21"/>
      <c r="H22" s="21"/>
    </row>
    <row r="23" spans="2:8" ht="18.75" customHeight="1" thickBot="1">
      <c r="B23" s="11" t="s">
        <v>59</v>
      </c>
      <c r="C23" s="11"/>
      <c r="D23" s="21"/>
      <c r="E23" s="21"/>
      <c r="F23" s="21"/>
      <c r="G23" s="21"/>
      <c r="H23" s="21"/>
    </row>
    <row r="24" spans="2:8" ht="18.75" customHeight="1" thickBot="1">
      <c r="B24" s="11" t="s">
        <v>29</v>
      </c>
      <c r="C24" s="21"/>
      <c r="D24" s="21"/>
      <c r="E24" s="21"/>
      <c r="F24" s="21"/>
      <c r="G24" s="21"/>
      <c r="H24" s="21"/>
    </row>
    <row r="25" spans="2:8" ht="18.75" customHeight="1" thickBot="1">
      <c r="B25" s="11"/>
      <c r="C25" s="21"/>
      <c r="D25" s="21"/>
      <c r="E25" s="21"/>
      <c r="F25" s="21"/>
      <c r="G25" s="21"/>
      <c r="H25" s="21"/>
    </row>
    <row r="26" spans="2:8" ht="18.75" customHeight="1" thickBot="1">
      <c r="B26" s="10" t="s">
        <v>31</v>
      </c>
      <c r="C26" s="20">
        <f aca="true" t="shared" si="2" ref="C26:H26">SUM(C7,C13)</f>
        <v>8999800</v>
      </c>
      <c r="D26" s="20">
        <f t="shared" si="2"/>
        <v>8999800</v>
      </c>
      <c r="E26" s="20">
        <f t="shared" si="2"/>
        <v>1921090</v>
      </c>
      <c r="F26" s="20">
        <f t="shared" si="2"/>
        <v>4067609</v>
      </c>
      <c r="G26" s="20">
        <f t="shared" si="2"/>
        <v>0</v>
      </c>
      <c r="H26" s="20">
        <f t="shared" si="2"/>
        <v>0</v>
      </c>
    </row>
    <row r="27" spans="2:8" ht="18.75" customHeight="1" thickBot="1">
      <c r="B27" s="11"/>
      <c r="C27" s="21"/>
      <c r="D27" s="21"/>
      <c r="E27" s="21"/>
      <c r="F27" s="21"/>
      <c r="G27" s="21"/>
      <c r="H27" s="21"/>
    </row>
    <row r="28" spans="2:8" ht="18.75" customHeight="1" thickBot="1">
      <c r="B28" s="11" t="s">
        <v>32</v>
      </c>
      <c r="C28" s="22">
        <v>13</v>
      </c>
      <c r="D28" s="22">
        <v>13</v>
      </c>
      <c r="E28" s="22">
        <v>13</v>
      </c>
      <c r="F28" s="22">
        <v>13</v>
      </c>
      <c r="G28" s="22"/>
      <c r="H28" s="22"/>
    </row>
  </sheetData>
  <sheetProtection/>
  <mergeCells count="2">
    <mergeCell ref="B3:H3"/>
    <mergeCell ref="B2:H2"/>
  </mergeCells>
  <printOptions/>
  <pageMargins left="0.23" right="0.24" top="1" bottom="1" header="0.5" footer="0.5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3" width="9.421875" style="17" customWidth="1"/>
    <col min="4" max="4" width="9.140625" style="17" customWidth="1"/>
    <col min="5" max="5" width="8.7109375" style="17" customWidth="1"/>
    <col min="6" max="6" width="10.57421875" style="17" customWidth="1"/>
    <col min="7" max="7" width="9.57421875" style="17" bestFit="1" customWidth="1"/>
    <col min="8" max="8" width="8.8515625" style="17" bestFit="1" customWidth="1"/>
  </cols>
  <sheetData>
    <row r="2" spans="1:256" ht="13.5" customHeight="1">
      <c r="A2" s="23"/>
      <c r="B2" s="54" t="s">
        <v>77</v>
      </c>
      <c r="C2" s="54"/>
      <c r="D2" s="54"/>
      <c r="E2" s="54"/>
      <c r="F2" s="54"/>
      <c r="G2" s="54"/>
      <c r="H2" s="5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2:8" ht="13.5">
      <c r="B3" s="54" t="s">
        <v>68</v>
      </c>
      <c r="C3" s="55"/>
      <c r="D3" s="55"/>
      <c r="E3" s="55"/>
      <c r="F3" s="55"/>
      <c r="G3" s="55"/>
      <c r="H3" s="55"/>
    </row>
    <row r="4" ht="14.25" customHeight="1" thickBot="1">
      <c r="B4" s="9"/>
    </row>
    <row r="5" spans="2:8" ht="26.25" customHeight="1">
      <c r="B5" s="1" t="s">
        <v>24</v>
      </c>
      <c r="C5" s="18" t="s">
        <v>3</v>
      </c>
      <c r="D5" s="18" t="s">
        <v>35</v>
      </c>
      <c r="E5" s="18" t="s">
        <v>4</v>
      </c>
      <c r="F5" s="18" t="s">
        <v>4</v>
      </c>
      <c r="G5" s="18" t="s">
        <v>4</v>
      </c>
      <c r="H5" s="18" t="s">
        <v>4</v>
      </c>
    </row>
    <row r="6" spans="2:8" ht="25.5">
      <c r="B6" s="12" t="s">
        <v>2</v>
      </c>
      <c r="C6" s="19">
        <v>2013</v>
      </c>
      <c r="D6" s="19"/>
      <c r="E6" s="19" t="s">
        <v>34</v>
      </c>
      <c r="F6" s="19" t="s">
        <v>33</v>
      </c>
      <c r="G6" s="19" t="s">
        <v>5</v>
      </c>
      <c r="H6" s="19" t="s">
        <v>6</v>
      </c>
    </row>
    <row r="7" spans="2:8" ht="18.75" customHeight="1" thickBot="1">
      <c r="B7" s="10" t="s">
        <v>25</v>
      </c>
      <c r="C7" s="20">
        <f aca="true" t="shared" si="0" ref="C7:H7">SUM(C9:C11)</f>
        <v>1225262</v>
      </c>
      <c r="D7" s="20">
        <f t="shared" si="0"/>
        <v>1225262</v>
      </c>
      <c r="E7" s="20">
        <f t="shared" si="0"/>
        <v>243662</v>
      </c>
      <c r="F7" s="20">
        <f t="shared" si="0"/>
        <v>651383</v>
      </c>
      <c r="G7" s="20">
        <f t="shared" si="0"/>
        <v>0</v>
      </c>
      <c r="H7" s="20">
        <f t="shared" si="0"/>
        <v>0</v>
      </c>
    </row>
    <row r="8" spans="2:8" ht="18.75" customHeight="1" thickBot="1">
      <c r="B8" s="11" t="s">
        <v>26</v>
      </c>
      <c r="C8" s="21"/>
      <c r="D8" s="21"/>
      <c r="E8" s="21"/>
      <c r="F8" s="21"/>
      <c r="G8" s="21"/>
      <c r="H8" s="21"/>
    </row>
    <row r="9" spans="2:8" ht="18.75" customHeight="1" thickBot="1">
      <c r="B9" s="11" t="s">
        <v>27</v>
      </c>
      <c r="C9" s="21">
        <v>868262</v>
      </c>
      <c r="D9" s="21">
        <v>868262</v>
      </c>
      <c r="E9" s="21">
        <v>198005</v>
      </c>
      <c r="F9" s="21">
        <v>433220</v>
      </c>
      <c r="G9" s="21"/>
      <c r="H9" s="21"/>
    </row>
    <row r="10" spans="2:8" ht="18.75" customHeight="1" thickBot="1">
      <c r="B10" s="11" t="s">
        <v>28</v>
      </c>
      <c r="C10" s="21">
        <v>357000</v>
      </c>
      <c r="D10" s="21">
        <v>357000</v>
      </c>
      <c r="E10" s="21">
        <v>45657</v>
      </c>
      <c r="F10" s="21">
        <v>218163</v>
      </c>
      <c r="G10" s="21"/>
      <c r="H10" s="21"/>
    </row>
    <row r="11" spans="2:8" ht="18.75" customHeight="1" thickBot="1">
      <c r="B11" s="11" t="s">
        <v>29</v>
      </c>
      <c r="C11" s="21"/>
      <c r="D11" s="21"/>
      <c r="E11" s="21"/>
      <c r="F11" s="21"/>
      <c r="G11" s="21"/>
      <c r="H11" s="21"/>
    </row>
    <row r="12" spans="2:8" ht="18.75" customHeight="1" thickBot="1">
      <c r="B12" s="11"/>
      <c r="C12" s="21"/>
      <c r="D12" s="21"/>
      <c r="E12" s="21"/>
      <c r="F12" s="21"/>
      <c r="G12" s="21"/>
      <c r="H12" s="21"/>
    </row>
    <row r="13" spans="2:8" ht="28.5" customHeight="1" thickBot="1">
      <c r="B13" s="10" t="s">
        <v>30</v>
      </c>
      <c r="C13" s="20">
        <f aca="true" t="shared" si="1" ref="C13:H13">SUM(C14:C24)</f>
        <v>0</v>
      </c>
      <c r="D13" s="20">
        <f t="shared" si="1"/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</row>
    <row r="14" spans="2:8" ht="17.25" customHeight="1" thickBot="1">
      <c r="B14" s="11" t="s">
        <v>26</v>
      </c>
      <c r="C14" s="21"/>
      <c r="D14" s="21"/>
      <c r="E14" s="21"/>
      <c r="F14" s="21"/>
      <c r="G14" s="21"/>
      <c r="H14" s="21"/>
    </row>
    <row r="15" spans="2:8" ht="18.75" customHeight="1" thickBot="1">
      <c r="B15" s="11" t="s">
        <v>27</v>
      </c>
      <c r="C15" s="21"/>
      <c r="D15" s="21"/>
      <c r="E15" s="21"/>
      <c r="F15" s="21"/>
      <c r="G15" s="21"/>
      <c r="H15" s="21"/>
    </row>
    <row r="16" spans="2:8" ht="18.75" customHeight="1" thickBot="1">
      <c r="B16" s="11" t="s">
        <v>28</v>
      </c>
      <c r="C16" s="21"/>
      <c r="D16" s="21"/>
      <c r="E16" s="21"/>
      <c r="F16" s="21"/>
      <c r="G16" s="21"/>
      <c r="H16" s="21"/>
    </row>
    <row r="17" spans="2:8" ht="18.75" customHeight="1" thickBot="1">
      <c r="B17" s="11" t="s">
        <v>51</v>
      </c>
      <c r="C17" s="21"/>
      <c r="D17" s="21"/>
      <c r="E17" s="21"/>
      <c r="F17" s="21"/>
      <c r="G17" s="21"/>
      <c r="H17" s="21"/>
    </row>
    <row r="18" spans="2:8" ht="18.75" customHeight="1" thickBot="1">
      <c r="B18" s="11" t="s">
        <v>41</v>
      </c>
      <c r="C18" s="21"/>
      <c r="D18" s="21"/>
      <c r="E18" s="21"/>
      <c r="F18" s="21"/>
      <c r="G18" s="21"/>
      <c r="H18" s="21"/>
    </row>
    <row r="19" spans="2:8" ht="18.75" customHeight="1" thickBot="1">
      <c r="B19" s="11" t="s">
        <v>38</v>
      </c>
      <c r="C19" s="21"/>
      <c r="D19" s="21"/>
      <c r="E19" s="21"/>
      <c r="F19" s="21"/>
      <c r="G19" s="21"/>
      <c r="H19" s="21"/>
    </row>
    <row r="20" spans="2:8" ht="30.75" customHeight="1" thickBot="1">
      <c r="B20" s="11" t="s">
        <v>60</v>
      </c>
      <c r="C20" s="11"/>
      <c r="D20" s="21"/>
      <c r="E20" s="21"/>
      <c r="F20" s="21"/>
      <c r="G20" s="21"/>
      <c r="H20" s="21"/>
    </row>
    <row r="21" spans="2:8" ht="18.75" customHeight="1" thickBot="1">
      <c r="B21" s="11" t="s">
        <v>39</v>
      </c>
      <c r="C21" s="21"/>
      <c r="D21" s="21"/>
      <c r="E21" s="21"/>
      <c r="F21" s="21"/>
      <c r="G21" s="21"/>
      <c r="H21" s="21"/>
    </row>
    <row r="22" spans="2:8" ht="18.75" customHeight="1" thickBot="1">
      <c r="B22" s="11" t="s">
        <v>61</v>
      </c>
      <c r="C22" s="21"/>
      <c r="D22" s="21"/>
      <c r="E22" s="21"/>
      <c r="F22" s="21"/>
      <c r="G22" s="21"/>
      <c r="H22" s="21"/>
    </row>
    <row r="23" spans="2:8" ht="18.75" customHeight="1" thickBot="1">
      <c r="B23" s="11" t="s">
        <v>59</v>
      </c>
      <c r="C23" s="11"/>
      <c r="D23" s="21"/>
      <c r="E23" s="21"/>
      <c r="F23" s="21"/>
      <c r="G23" s="21"/>
      <c r="H23" s="21"/>
    </row>
    <row r="24" spans="2:8" ht="18.75" customHeight="1" thickBot="1">
      <c r="B24" s="11" t="s">
        <v>29</v>
      </c>
      <c r="C24" s="21"/>
      <c r="D24" s="21"/>
      <c r="E24" s="21"/>
      <c r="F24" s="21"/>
      <c r="G24" s="21"/>
      <c r="H24" s="21"/>
    </row>
    <row r="25" spans="2:8" ht="18.75" customHeight="1" thickBot="1">
      <c r="B25" s="11"/>
      <c r="C25" s="21"/>
      <c r="D25" s="21"/>
      <c r="E25" s="21"/>
      <c r="F25" s="21"/>
      <c r="G25" s="21"/>
      <c r="H25" s="21"/>
    </row>
    <row r="26" spans="2:8" ht="18.75" customHeight="1" thickBot="1">
      <c r="B26" s="10" t="s">
        <v>31</v>
      </c>
      <c r="C26" s="20">
        <f aca="true" t="shared" si="2" ref="C26:H26">SUM(C7,C13)</f>
        <v>1225262</v>
      </c>
      <c r="D26" s="20">
        <f t="shared" si="2"/>
        <v>1225262</v>
      </c>
      <c r="E26" s="20">
        <f t="shared" si="2"/>
        <v>243662</v>
      </c>
      <c r="F26" s="20">
        <f t="shared" si="2"/>
        <v>651383</v>
      </c>
      <c r="G26" s="20">
        <f t="shared" si="2"/>
        <v>0</v>
      </c>
      <c r="H26" s="20">
        <f t="shared" si="2"/>
        <v>0</v>
      </c>
    </row>
    <row r="27" spans="2:8" ht="18.75" customHeight="1" thickBot="1">
      <c r="B27" s="11"/>
      <c r="C27" s="21"/>
      <c r="D27" s="21"/>
      <c r="E27" s="21"/>
      <c r="F27" s="21"/>
      <c r="G27" s="21"/>
      <c r="H27" s="21"/>
    </row>
    <row r="28" spans="2:8" ht="18.75" customHeight="1" thickBot="1">
      <c r="B28" s="11" t="s">
        <v>32</v>
      </c>
      <c r="C28" s="22">
        <v>51</v>
      </c>
      <c r="D28" s="22">
        <v>51</v>
      </c>
      <c r="E28" s="22">
        <v>42</v>
      </c>
      <c r="F28" s="22">
        <v>51</v>
      </c>
      <c r="G28" s="22"/>
      <c r="H28" s="22"/>
    </row>
  </sheetData>
  <sheetProtection/>
  <mergeCells count="2">
    <mergeCell ref="B3:H3"/>
    <mergeCell ref="B2:H2"/>
  </mergeCells>
  <printOptions/>
  <pageMargins left="0.23" right="0.3" top="1" bottom="1" header="0.5" footer="0.5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B3" sqref="B3:H3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3" width="11.28125" style="17" customWidth="1"/>
    <col min="4" max="4" width="9.8515625" style="17" bestFit="1" customWidth="1"/>
    <col min="5" max="5" width="10.00390625" style="17" customWidth="1"/>
    <col min="6" max="6" width="10.7109375" style="17" bestFit="1" customWidth="1"/>
    <col min="7" max="7" width="9.57421875" style="17" bestFit="1" customWidth="1"/>
    <col min="8" max="8" width="9.8515625" style="17" bestFit="1" customWidth="1"/>
  </cols>
  <sheetData>
    <row r="2" spans="1:256" ht="13.5" customHeight="1">
      <c r="A2" s="23"/>
      <c r="B2" s="54" t="s">
        <v>77</v>
      </c>
      <c r="C2" s="54"/>
      <c r="D2" s="54"/>
      <c r="E2" s="54"/>
      <c r="F2" s="54"/>
      <c r="G2" s="54"/>
      <c r="H2" s="5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2:8" ht="13.5">
      <c r="B3" s="54" t="s">
        <v>70</v>
      </c>
      <c r="C3" s="55"/>
      <c r="D3" s="55"/>
      <c r="E3" s="55"/>
      <c r="F3" s="55"/>
      <c r="G3" s="55"/>
      <c r="H3" s="55"/>
    </row>
    <row r="4" ht="14.25" customHeight="1" thickBot="1">
      <c r="B4" s="9"/>
    </row>
    <row r="5" spans="2:8" ht="26.25" customHeight="1">
      <c r="B5" s="1" t="s">
        <v>24</v>
      </c>
      <c r="C5" s="18" t="s">
        <v>3</v>
      </c>
      <c r="D5" s="18" t="s">
        <v>35</v>
      </c>
      <c r="E5" s="18" t="s">
        <v>4</v>
      </c>
      <c r="F5" s="18" t="s">
        <v>4</v>
      </c>
      <c r="G5" s="18" t="s">
        <v>4</v>
      </c>
      <c r="H5" s="18" t="s">
        <v>4</v>
      </c>
    </row>
    <row r="6" spans="2:8" ht="25.5">
      <c r="B6" s="12" t="s">
        <v>2</v>
      </c>
      <c r="C6" s="19">
        <v>2013</v>
      </c>
      <c r="D6" s="19"/>
      <c r="E6" s="19" t="s">
        <v>34</v>
      </c>
      <c r="F6" s="19" t="s">
        <v>33</v>
      </c>
      <c r="G6" s="19" t="s">
        <v>5</v>
      </c>
      <c r="H6" s="19" t="s">
        <v>6</v>
      </c>
    </row>
    <row r="7" spans="2:8" ht="18.75" customHeight="1" thickBot="1">
      <c r="B7" s="10" t="s">
        <v>25</v>
      </c>
      <c r="C7" s="20">
        <f aca="true" t="shared" si="0" ref="C7:H7">SUM(C9:C11)</f>
        <v>1978483</v>
      </c>
      <c r="D7" s="20">
        <f t="shared" si="0"/>
        <v>1978483</v>
      </c>
      <c r="E7" s="20">
        <f t="shared" si="0"/>
        <v>2118032</v>
      </c>
      <c r="F7" s="20">
        <f t="shared" si="0"/>
        <v>4474289</v>
      </c>
      <c r="G7" s="20">
        <f t="shared" si="0"/>
        <v>0</v>
      </c>
      <c r="H7" s="20">
        <f t="shared" si="0"/>
        <v>0</v>
      </c>
    </row>
    <row r="8" spans="2:8" ht="18.75" customHeight="1" thickBot="1">
      <c r="B8" s="11" t="s">
        <v>26</v>
      </c>
      <c r="C8" s="21"/>
      <c r="D8" s="21"/>
      <c r="E8" s="21"/>
      <c r="F8" s="21"/>
      <c r="G8" s="21"/>
      <c r="H8" s="21"/>
    </row>
    <row r="9" spans="2:8" ht="18.75" customHeight="1" thickBot="1">
      <c r="B9" s="11" t="s">
        <v>27</v>
      </c>
      <c r="C9" s="21">
        <v>1175560</v>
      </c>
      <c r="D9" s="21">
        <v>1175560</v>
      </c>
      <c r="E9" s="21">
        <v>286898</v>
      </c>
      <c r="F9" s="21">
        <v>737432</v>
      </c>
      <c r="G9" s="21"/>
      <c r="H9" s="21"/>
    </row>
    <row r="10" spans="2:8" ht="18.75" customHeight="1" thickBot="1">
      <c r="B10" s="11" t="s">
        <v>28</v>
      </c>
      <c r="C10" s="21">
        <v>802923</v>
      </c>
      <c r="D10" s="21">
        <v>802923</v>
      </c>
      <c r="E10" s="21">
        <v>1686708</v>
      </c>
      <c r="F10" s="21">
        <v>3586218</v>
      </c>
      <c r="G10" s="21"/>
      <c r="H10" s="21"/>
    </row>
    <row r="11" spans="2:8" ht="18.75" customHeight="1" thickBot="1">
      <c r="B11" s="11" t="s">
        <v>29</v>
      </c>
      <c r="C11" s="21">
        <v>0</v>
      </c>
      <c r="D11" s="21">
        <v>0</v>
      </c>
      <c r="E11" s="21">
        <v>144426</v>
      </c>
      <c r="F11" s="21">
        <v>150639</v>
      </c>
      <c r="G11" s="21"/>
      <c r="H11" s="21"/>
    </row>
    <row r="12" spans="2:8" ht="18.75" customHeight="1" thickBot="1">
      <c r="B12" s="11"/>
      <c r="C12" s="21"/>
      <c r="D12" s="21"/>
      <c r="E12" s="21"/>
      <c r="F12" s="21"/>
      <c r="G12" s="21"/>
      <c r="H12" s="21"/>
    </row>
    <row r="13" spans="2:8" ht="28.5" customHeight="1" thickBot="1">
      <c r="B13" s="10" t="s">
        <v>30</v>
      </c>
      <c r="C13" s="20">
        <f aca="true" t="shared" si="1" ref="C13:H13">SUM(C14:C24)</f>
        <v>12691000</v>
      </c>
      <c r="D13" s="20">
        <f t="shared" si="1"/>
        <v>12691000</v>
      </c>
      <c r="E13" s="20">
        <f t="shared" si="1"/>
        <v>1340051</v>
      </c>
      <c r="F13" s="20">
        <f t="shared" si="1"/>
        <v>2026189</v>
      </c>
      <c r="G13" s="20">
        <f t="shared" si="1"/>
        <v>0</v>
      </c>
      <c r="H13" s="20">
        <f t="shared" si="1"/>
        <v>0</v>
      </c>
    </row>
    <row r="14" spans="2:8" ht="17.25" customHeight="1" thickBot="1">
      <c r="B14" s="11" t="s">
        <v>26</v>
      </c>
      <c r="C14" s="21"/>
      <c r="D14" s="21"/>
      <c r="E14" s="21"/>
      <c r="F14" s="21"/>
      <c r="G14" s="21"/>
      <c r="H14" s="21"/>
    </row>
    <row r="15" spans="2:8" ht="18.75" customHeight="1" thickBot="1">
      <c r="B15" s="11" t="s">
        <v>27</v>
      </c>
      <c r="C15" s="21"/>
      <c r="D15" s="21"/>
      <c r="E15" s="21"/>
      <c r="F15" s="21"/>
      <c r="G15" s="21"/>
      <c r="H15" s="21"/>
    </row>
    <row r="16" spans="2:8" ht="18.75" customHeight="1" thickBot="1">
      <c r="B16" s="11" t="s">
        <v>28</v>
      </c>
      <c r="C16" s="21">
        <v>12691000</v>
      </c>
      <c r="D16" s="21">
        <v>12691000</v>
      </c>
      <c r="E16" s="21"/>
      <c r="F16" s="21"/>
      <c r="G16" s="21"/>
      <c r="H16" s="21"/>
    </row>
    <row r="17" spans="2:8" ht="18.75" customHeight="1" thickBot="1">
      <c r="B17" s="11" t="s">
        <v>51</v>
      </c>
      <c r="C17" s="21"/>
      <c r="D17" s="21">
        <v>0</v>
      </c>
      <c r="E17" s="21"/>
      <c r="F17" s="21"/>
      <c r="G17" s="21"/>
      <c r="H17" s="21"/>
    </row>
    <row r="18" spans="2:8" ht="18.75" customHeight="1" thickBot="1">
      <c r="B18" s="11" t="s">
        <v>41</v>
      </c>
      <c r="C18" s="21"/>
      <c r="D18" s="21"/>
      <c r="E18" s="21"/>
      <c r="F18" s="21"/>
      <c r="G18" s="21"/>
      <c r="H18" s="21"/>
    </row>
    <row r="19" spans="2:8" ht="18.75" customHeight="1" thickBot="1">
      <c r="B19" s="11" t="s">
        <v>38</v>
      </c>
      <c r="C19" s="21"/>
      <c r="D19" s="21"/>
      <c r="E19" s="21"/>
      <c r="F19" s="21"/>
      <c r="G19" s="21"/>
      <c r="H19" s="21"/>
    </row>
    <row r="20" spans="2:8" ht="30.75" customHeight="1" thickBot="1">
      <c r="B20" s="11" t="s">
        <v>60</v>
      </c>
      <c r="C20" s="11"/>
      <c r="D20" s="21"/>
      <c r="E20" s="21"/>
      <c r="F20" s="21"/>
      <c r="G20" s="21"/>
      <c r="H20" s="21"/>
    </row>
    <row r="21" spans="2:8" ht="18.75" customHeight="1" thickBot="1">
      <c r="B21" s="11" t="s">
        <v>39</v>
      </c>
      <c r="C21" s="21"/>
      <c r="D21" s="21"/>
      <c r="E21" s="21">
        <v>973432</v>
      </c>
      <c r="F21" s="21">
        <v>1440731</v>
      </c>
      <c r="G21" s="21"/>
      <c r="H21" s="21"/>
    </row>
    <row r="22" spans="2:8" ht="18.75" customHeight="1" thickBot="1">
      <c r="B22" s="11" t="s">
        <v>61</v>
      </c>
      <c r="C22" s="21"/>
      <c r="D22" s="21"/>
      <c r="E22" s="21">
        <v>366619</v>
      </c>
      <c r="F22" s="21">
        <v>585458</v>
      </c>
      <c r="G22" s="21"/>
      <c r="H22" s="21"/>
    </row>
    <row r="23" spans="2:8" ht="18.75" customHeight="1" thickBot="1">
      <c r="B23" s="11" t="s">
        <v>59</v>
      </c>
      <c r="C23" s="11"/>
      <c r="D23" s="21"/>
      <c r="E23" s="21"/>
      <c r="F23" s="21"/>
      <c r="G23" s="21"/>
      <c r="H23" s="21"/>
    </row>
    <row r="24" spans="2:8" ht="18.75" customHeight="1" thickBot="1">
      <c r="B24" s="11" t="s">
        <v>29</v>
      </c>
      <c r="C24" s="21"/>
      <c r="D24" s="21"/>
      <c r="E24" s="21"/>
      <c r="F24" s="21"/>
      <c r="G24" s="21"/>
      <c r="H24" s="21"/>
    </row>
    <row r="25" spans="2:8" ht="18.75" customHeight="1" thickBot="1">
      <c r="B25" s="11"/>
      <c r="C25" s="21"/>
      <c r="D25" s="21"/>
      <c r="E25" s="21"/>
      <c r="F25" s="21"/>
      <c r="G25" s="21"/>
      <c r="H25" s="21"/>
    </row>
    <row r="26" spans="2:8" ht="18.75" customHeight="1" thickBot="1">
      <c r="B26" s="10" t="s">
        <v>31</v>
      </c>
      <c r="C26" s="20">
        <f aca="true" t="shared" si="2" ref="C26:H26">SUM(C7,C13)</f>
        <v>14669483</v>
      </c>
      <c r="D26" s="20">
        <f t="shared" si="2"/>
        <v>14669483</v>
      </c>
      <c r="E26" s="20">
        <f t="shared" si="2"/>
        <v>3458083</v>
      </c>
      <c r="F26" s="20">
        <f t="shared" si="2"/>
        <v>6500478</v>
      </c>
      <c r="G26" s="20">
        <f t="shared" si="2"/>
        <v>0</v>
      </c>
      <c r="H26" s="20">
        <f t="shared" si="2"/>
        <v>0</v>
      </c>
    </row>
    <row r="27" spans="2:8" ht="18.75" customHeight="1" thickBot="1">
      <c r="B27" s="11"/>
      <c r="C27" s="21"/>
      <c r="D27" s="21"/>
      <c r="E27" s="21"/>
      <c r="F27" s="21"/>
      <c r="G27" s="21"/>
      <c r="H27" s="21"/>
    </row>
    <row r="28" spans="2:8" ht="18.75" customHeight="1" thickBot="1">
      <c r="B28" s="11" t="s">
        <v>32</v>
      </c>
      <c r="C28" s="22">
        <v>42</v>
      </c>
      <c r="D28" s="22">
        <v>42</v>
      </c>
      <c r="E28" s="22">
        <v>42</v>
      </c>
      <c r="F28" s="22">
        <v>42</v>
      </c>
      <c r="G28" s="22"/>
      <c r="H28" s="22"/>
    </row>
  </sheetData>
  <sheetProtection/>
  <mergeCells count="2">
    <mergeCell ref="B3:H3"/>
    <mergeCell ref="B2:H2"/>
  </mergeCells>
  <printOptions/>
  <pageMargins left="0.23" right="0.27" top="1" bottom="1" header="0.5" footer="0.5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N25" sqref="N25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4" width="8.8515625" style="17" bestFit="1" customWidth="1"/>
    <col min="5" max="5" width="7.421875" style="17" bestFit="1" customWidth="1"/>
    <col min="6" max="6" width="10.7109375" style="17" bestFit="1" customWidth="1"/>
    <col min="7" max="7" width="9.57421875" style="17" bestFit="1" customWidth="1"/>
    <col min="8" max="8" width="9.7109375" style="17" customWidth="1"/>
  </cols>
  <sheetData>
    <row r="2" spans="1:256" ht="13.5" customHeight="1">
      <c r="A2" s="23"/>
      <c r="B2" s="54" t="s">
        <v>77</v>
      </c>
      <c r="C2" s="54"/>
      <c r="D2" s="54"/>
      <c r="E2" s="54"/>
      <c r="F2" s="54"/>
      <c r="G2" s="54"/>
      <c r="H2" s="5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2:8" ht="53.25" customHeight="1">
      <c r="B3" s="54" t="s">
        <v>75</v>
      </c>
      <c r="C3" s="55"/>
      <c r="D3" s="55"/>
      <c r="E3" s="55"/>
      <c r="F3" s="55"/>
      <c r="G3" s="55"/>
      <c r="H3" s="55"/>
    </row>
    <row r="4" ht="14.25" customHeight="1" thickBot="1">
      <c r="B4" s="9"/>
    </row>
    <row r="5" spans="2:8" ht="26.25" customHeight="1">
      <c r="B5" s="1" t="s">
        <v>24</v>
      </c>
      <c r="C5" s="18" t="s">
        <v>3</v>
      </c>
      <c r="D5" s="18" t="s">
        <v>35</v>
      </c>
      <c r="E5" s="18" t="s">
        <v>4</v>
      </c>
      <c r="F5" s="18" t="s">
        <v>4</v>
      </c>
      <c r="G5" s="18" t="s">
        <v>4</v>
      </c>
      <c r="H5" s="18" t="s">
        <v>4</v>
      </c>
    </row>
    <row r="6" spans="2:8" ht="25.5">
      <c r="B6" s="12" t="s">
        <v>2</v>
      </c>
      <c r="C6" s="19">
        <v>2013</v>
      </c>
      <c r="D6" s="19"/>
      <c r="E6" s="19" t="s">
        <v>34</v>
      </c>
      <c r="F6" s="19" t="s">
        <v>33</v>
      </c>
      <c r="G6" s="19" t="s">
        <v>5</v>
      </c>
      <c r="H6" s="19" t="s">
        <v>6</v>
      </c>
    </row>
    <row r="7" spans="2:8" ht="18.75" customHeight="1" thickBot="1">
      <c r="B7" s="10" t="s">
        <v>25</v>
      </c>
      <c r="C7" s="20">
        <f aca="true" t="shared" si="0" ref="C7:H7">SUM(C9:C11)</f>
        <v>1328223</v>
      </c>
      <c r="D7" s="20">
        <f t="shared" si="0"/>
        <v>1328223</v>
      </c>
      <c r="E7" s="20">
        <f t="shared" si="0"/>
        <v>44255</v>
      </c>
      <c r="F7" s="20">
        <f t="shared" si="0"/>
        <v>235854</v>
      </c>
      <c r="G7" s="20">
        <f t="shared" si="0"/>
        <v>0</v>
      </c>
      <c r="H7" s="20">
        <f t="shared" si="0"/>
        <v>0</v>
      </c>
    </row>
    <row r="8" spans="2:8" ht="18.75" customHeight="1" thickBot="1">
      <c r="B8" s="11" t="s">
        <v>26</v>
      </c>
      <c r="C8" s="21"/>
      <c r="D8" s="21"/>
      <c r="E8" s="21"/>
      <c r="F8" s="21"/>
      <c r="G8" s="21"/>
      <c r="H8" s="21"/>
    </row>
    <row r="9" spans="2:8" ht="18.75" customHeight="1" thickBot="1">
      <c r="B9" s="11" t="s">
        <v>27</v>
      </c>
      <c r="C9" s="21">
        <v>223202</v>
      </c>
      <c r="D9" s="21">
        <v>223202</v>
      </c>
      <c r="E9" s="21">
        <v>46991</v>
      </c>
      <c r="F9" s="21">
        <v>114722</v>
      </c>
      <c r="G9" s="21"/>
      <c r="H9" s="21"/>
    </row>
    <row r="10" spans="2:8" ht="18.75" customHeight="1" thickBot="1">
      <c r="B10" s="11" t="s">
        <v>28</v>
      </c>
      <c r="C10" s="21">
        <v>1105021</v>
      </c>
      <c r="D10" s="21">
        <v>1105021</v>
      </c>
      <c r="E10" s="21">
        <v>-2736</v>
      </c>
      <c r="F10" s="21">
        <v>121132</v>
      </c>
      <c r="G10" s="21"/>
      <c r="H10" s="21"/>
    </row>
    <row r="11" spans="2:8" ht="18.75" customHeight="1" thickBot="1">
      <c r="B11" s="11" t="s">
        <v>29</v>
      </c>
      <c r="C11" s="21"/>
      <c r="D11" s="21"/>
      <c r="E11" s="21"/>
      <c r="F11" s="21"/>
      <c r="G11" s="21"/>
      <c r="H11" s="21"/>
    </row>
    <row r="12" spans="2:8" ht="18.75" customHeight="1" thickBot="1">
      <c r="B12" s="11"/>
      <c r="C12" s="21"/>
      <c r="D12" s="21"/>
      <c r="E12" s="21"/>
      <c r="F12" s="21"/>
      <c r="G12" s="21"/>
      <c r="H12" s="21"/>
    </row>
    <row r="13" spans="2:8" ht="28.5" customHeight="1" thickBot="1">
      <c r="B13" s="10" t="s">
        <v>30</v>
      </c>
      <c r="C13" s="20">
        <f aca="true" t="shared" si="1" ref="C13:H13">SUM(C14:C24)</f>
        <v>0</v>
      </c>
      <c r="D13" s="20">
        <f t="shared" si="1"/>
        <v>0</v>
      </c>
      <c r="E13" s="20">
        <f t="shared" si="1"/>
        <v>0</v>
      </c>
      <c r="F13" s="20">
        <f t="shared" si="1"/>
        <v>60600</v>
      </c>
      <c r="G13" s="20">
        <f t="shared" si="1"/>
        <v>0</v>
      </c>
      <c r="H13" s="20">
        <f t="shared" si="1"/>
        <v>0</v>
      </c>
    </row>
    <row r="14" spans="2:8" ht="17.25" customHeight="1" thickBot="1">
      <c r="B14" s="11" t="s">
        <v>26</v>
      </c>
      <c r="C14" s="21"/>
      <c r="D14" s="21"/>
      <c r="E14" s="21"/>
      <c r="F14" s="21"/>
      <c r="G14" s="21"/>
      <c r="H14" s="21"/>
    </row>
    <row r="15" spans="2:8" ht="18.75" customHeight="1" thickBot="1">
      <c r="B15" s="11" t="s">
        <v>27</v>
      </c>
      <c r="C15" s="21"/>
      <c r="D15" s="21"/>
      <c r="E15" s="21"/>
      <c r="F15" s="21"/>
      <c r="G15" s="21"/>
      <c r="H15" s="21"/>
    </row>
    <row r="16" spans="2:8" ht="18.75" customHeight="1" thickBot="1">
      <c r="B16" s="11" t="s">
        <v>28</v>
      </c>
      <c r="C16" s="21"/>
      <c r="D16" s="21"/>
      <c r="E16" s="21"/>
      <c r="F16" s="21"/>
      <c r="G16" s="21"/>
      <c r="H16" s="21"/>
    </row>
    <row r="17" spans="2:8" ht="18.75" customHeight="1" thickBot="1">
      <c r="B17" s="11" t="s">
        <v>51</v>
      </c>
      <c r="C17" s="21"/>
      <c r="D17" s="21"/>
      <c r="E17" s="21"/>
      <c r="F17" s="21"/>
      <c r="G17" s="21"/>
      <c r="H17" s="21"/>
    </row>
    <row r="18" spans="2:8" ht="18.75" customHeight="1" thickBot="1">
      <c r="B18" s="11" t="s">
        <v>41</v>
      </c>
      <c r="C18" s="21"/>
      <c r="D18" s="21"/>
      <c r="E18" s="21"/>
      <c r="F18" s="21"/>
      <c r="G18" s="21"/>
      <c r="H18" s="21"/>
    </row>
    <row r="19" spans="2:8" ht="18.75" customHeight="1" thickBot="1">
      <c r="B19" s="11" t="s">
        <v>38</v>
      </c>
      <c r="C19" s="21"/>
      <c r="D19" s="21"/>
      <c r="E19" s="21"/>
      <c r="F19" s="21"/>
      <c r="G19" s="21"/>
      <c r="H19" s="21"/>
    </row>
    <row r="20" spans="2:8" ht="30.75" customHeight="1" thickBot="1">
      <c r="B20" s="11" t="s">
        <v>60</v>
      </c>
      <c r="C20" s="11"/>
      <c r="D20" s="21"/>
      <c r="E20" s="21"/>
      <c r="F20" s="21">
        <v>60600</v>
      </c>
      <c r="G20" s="21"/>
      <c r="H20" s="21"/>
    </row>
    <row r="21" spans="2:8" ht="18.75" customHeight="1" thickBot="1">
      <c r="B21" s="11" t="s">
        <v>39</v>
      </c>
      <c r="C21" s="21"/>
      <c r="D21" s="21"/>
      <c r="E21" s="21"/>
      <c r="F21" s="21"/>
      <c r="G21" s="21"/>
      <c r="H21" s="21"/>
    </row>
    <row r="22" spans="2:8" ht="18.75" customHeight="1" thickBot="1">
      <c r="B22" s="11" t="s">
        <v>40</v>
      </c>
      <c r="C22" s="21"/>
      <c r="D22" s="21"/>
      <c r="E22" s="21"/>
      <c r="F22" s="21"/>
      <c r="G22" s="21"/>
      <c r="H22" s="21"/>
    </row>
    <row r="23" spans="2:8" ht="18.75" customHeight="1" thickBot="1">
      <c r="B23" s="11" t="s">
        <v>59</v>
      </c>
      <c r="C23" s="11"/>
      <c r="D23" s="21"/>
      <c r="E23" s="21"/>
      <c r="F23" s="21"/>
      <c r="G23" s="21"/>
      <c r="H23" s="21"/>
    </row>
    <row r="24" spans="2:8" ht="18.75" customHeight="1" thickBot="1">
      <c r="B24" s="11" t="s">
        <v>29</v>
      </c>
      <c r="C24" s="21"/>
      <c r="D24" s="21"/>
      <c r="E24" s="21"/>
      <c r="F24" s="21"/>
      <c r="G24" s="21"/>
      <c r="H24" s="21"/>
    </row>
    <row r="25" spans="2:8" ht="18.75" customHeight="1" thickBot="1">
      <c r="B25" s="11"/>
      <c r="C25" s="21"/>
      <c r="D25" s="21"/>
      <c r="E25" s="21"/>
      <c r="F25" s="21"/>
      <c r="G25" s="21"/>
      <c r="H25" s="21"/>
    </row>
    <row r="26" spans="2:8" ht="18.75" customHeight="1" thickBot="1">
      <c r="B26" s="10" t="s">
        <v>31</v>
      </c>
      <c r="C26" s="20">
        <f aca="true" t="shared" si="2" ref="C26:H26">SUM(C7,C13)</f>
        <v>1328223</v>
      </c>
      <c r="D26" s="20">
        <f t="shared" si="2"/>
        <v>1328223</v>
      </c>
      <c r="E26" s="20">
        <f t="shared" si="2"/>
        <v>44255</v>
      </c>
      <c r="F26" s="20">
        <f t="shared" si="2"/>
        <v>296454</v>
      </c>
      <c r="G26" s="20">
        <f t="shared" si="2"/>
        <v>0</v>
      </c>
      <c r="H26" s="20">
        <f t="shared" si="2"/>
        <v>0</v>
      </c>
    </row>
    <row r="27" spans="2:8" ht="18.75" customHeight="1" thickBot="1">
      <c r="B27" s="11"/>
      <c r="C27" s="21"/>
      <c r="D27" s="21"/>
      <c r="E27" s="21"/>
      <c r="F27" s="21"/>
      <c r="G27" s="21"/>
      <c r="H27" s="21"/>
    </row>
    <row r="28" spans="2:8" ht="18.75" customHeight="1" thickBot="1">
      <c r="B28" s="11" t="s">
        <v>32</v>
      </c>
      <c r="C28" s="22">
        <v>12</v>
      </c>
      <c r="D28" s="22">
        <v>12</v>
      </c>
      <c r="E28" s="22">
        <v>11</v>
      </c>
      <c r="F28" s="22">
        <v>11</v>
      </c>
      <c r="G28" s="22"/>
      <c r="H28" s="22"/>
    </row>
  </sheetData>
  <sheetProtection/>
  <mergeCells count="2">
    <mergeCell ref="B3:H3"/>
    <mergeCell ref="B2:H2"/>
  </mergeCells>
  <printOptions/>
  <pageMargins left="0.23" right="0.24" top="1" bottom="1" header="0.5" footer="0.5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V28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4" width="9.8515625" style="17" bestFit="1" customWidth="1"/>
    <col min="5" max="5" width="9.57421875" style="17" customWidth="1"/>
    <col min="6" max="6" width="10.7109375" style="17" bestFit="1" customWidth="1"/>
    <col min="7" max="7" width="9.57421875" style="17" bestFit="1" customWidth="1"/>
    <col min="8" max="8" width="9.57421875" style="17" customWidth="1"/>
  </cols>
  <sheetData>
    <row r="2" spans="1:256" ht="13.5" customHeight="1">
      <c r="A2" s="23"/>
      <c r="B2" s="54" t="s">
        <v>77</v>
      </c>
      <c r="C2" s="54"/>
      <c r="D2" s="54"/>
      <c r="E2" s="54"/>
      <c r="F2" s="54"/>
      <c r="G2" s="54"/>
      <c r="H2" s="5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2:8" ht="37.5" customHeight="1">
      <c r="B3" s="54" t="s">
        <v>72</v>
      </c>
      <c r="C3" s="55"/>
      <c r="D3" s="55"/>
      <c r="E3" s="55"/>
      <c r="F3" s="55"/>
      <c r="G3" s="55"/>
      <c r="H3" s="55"/>
    </row>
    <row r="4" ht="14.25" customHeight="1" thickBot="1">
      <c r="B4" s="9"/>
    </row>
    <row r="5" spans="2:8" ht="26.25" customHeight="1">
      <c r="B5" s="1" t="s">
        <v>24</v>
      </c>
      <c r="C5" s="18" t="s">
        <v>3</v>
      </c>
      <c r="D5" s="18" t="s">
        <v>35</v>
      </c>
      <c r="E5" s="18" t="s">
        <v>4</v>
      </c>
      <c r="F5" s="18" t="s">
        <v>4</v>
      </c>
      <c r="G5" s="18" t="s">
        <v>4</v>
      </c>
      <c r="H5" s="18" t="s">
        <v>4</v>
      </c>
    </row>
    <row r="6" spans="2:8" ht="25.5">
      <c r="B6" s="12" t="s">
        <v>2</v>
      </c>
      <c r="C6" s="19">
        <v>2013</v>
      </c>
      <c r="D6" s="19"/>
      <c r="E6" s="19" t="s">
        <v>34</v>
      </c>
      <c r="F6" s="19" t="s">
        <v>33</v>
      </c>
      <c r="G6" s="19" t="s">
        <v>5</v>
      </c>
      <c r="H6" s="19" t="s">
        <v>6</v>
      </c>
    </row>
    <row r="7" spans="2:8" ht="18.75" customHeight="1" thickBot="1">
      <c r="B7" s="10" t="s">
        <v>25</v>
      </c>
      <c r="C7" s="20">
        <f aca="true" t="shared" si="0" ref="C7:H7">SUM(C9:C11)</f>
        <v>31378593</v>
      </c>
      <c r="D7" s="20">
        <f t="shared" si="0"/>
        <v>31378593</v>
      </c>
      <c r="E7" s="20">
        <f t="shared" si="0"/>
        <v>177635</v>
      </c>
      <c r="F7" s="20">
        <f t="shared" si="0"/>
        <v>381868</v>
      </c>
      <c r="G7" s="20">
        <f t="shared" si="0"/>
        <v>0</v>
      </c>
      <c r="H7" s="20">
        <f t="shared" si="0"/>
        <v>0</v>
      </c>
    </row>
    <row r="8" spans="2:8" ht="18.75" customHeight="1" thickBot="1">
      <c r="B8" s="11" t="s">
        <v>26</v>
      </c>
      <c r="C8" s="21"/>
      <c r="D8" s="21"/>
      <c r="E8" s="21"/>
      <c r="F8" s="21"/>
      <c r="G8" s="21"/>
      <c r="H8" s="21"/>
    </row>
    <row r="9" spans="2:8" ht="18.75" customHeight="1" thickBot="1">
      <c r="B9" s="11" t="s">
        <v>27</v>
      </c>
      <c r="C9" s="21">
        <v>807745</v>
      </c>
      <c r="D9" s="21">
        <v>807745</v>
      </c>
      <c r="E9" s="21">
        <v>91410</v>
      </c>
      <c r="F9" s="21">
        <v>228264</v>
      </c>
      <c r="G9" s="21"/>
      <c r="H9" s="21"/>
    </row>
    <row r="10" spans="2:8" ht="18.75" customHeight="1" thickBot="1">
      <c r="B10" s="11" t="s">
        <v>28</v>
      </c>
      <c r="C10" s="21">
        <v>30570848</v>
      </c>
      <c r="D10" s="21">
        <v>30570848</v>
      </c>
      <c r="E10" s="21">
        <v>86225</v>
      </c>
      <c r="F10" s="21">
        <v>152611</v>
      </c>
      <c r="G10" s="21"/>
      <c r="H10" s="21"/>
    </row>
    <row r="11" spans="2:8" ht="18.75" customHeight="1" thickBot="1">
      <c r="B11" s="11" t="s">
        <v>29</v>
      </c>
      <c r="C11" s="21"/>
      <c r="D11" s="21"/>
      <c r="E11" s="21"/>
      <c r="F11" s="21">
        <v>993</v>
      </c>
      <c r="G11" s="21"/>
      <c r="H11" s="21"/>
    </row>
    <row r="12" spans="2:8" ht="18.75" customHeight="1" thickBot="1">
      <c r="B12" s="11"/>
      <c r="C12" s="21"/>
      <c r="D12" s="21"/>
      <c r="E12" s="21"/>
      <c r="F12" s="21"/>
      <c r="G12" s="21"/>
      <c r="H12" s="21"/>
    </row>
    <row r="13" spans="2:8" ht="28.5" customHeight="1" thickBot="1">
      <c r="B13" s="10" t="s">
        <v>30</v>
      </c>
      <c r="C13" s="20">
        <f aca="true" t="shared" si="1" ref="C13:H13">SUM(C14:C24)</f>
        <v>20500</v>
      </c>
      <c r="D13" s="20">
        <f t="shared" si="1"/>
        <v>20500</v>
      </c>
      <c r="E13" s="20">
        <f t="shared" si="1"/>
        <v>11937</v>
      </c>
      <c r="F13" s="20">
        <f>SUM(F14:F22)</f>
        <v>-8248</v>
      </c>
      <c r="G13" s="20">
        <f t="shared" si="1"/>
        <v>0</v>
      </c>
      <c r="H13" s="20">
        <f t="shared" si="1"/>
        <v>0</v>
      </c>
    </row>
    <row r="14" spans="2:8" ht="17.25" customHeight="1" thickBot="1">
      <c r="B14" s="11" t="s">
        <v>26</v>
      </c>
      <c r="C14" s="21"/>
      <c r="D14" s="21"/>
      <c r="E14" s="21"/>
      <c r="F14" s="21"/>
      <c r="G14" s="21"/>
      <c r="H14" s="21"/>
    </row>
    <row r="15" spans="2:8" ht="18.75" customHeight="1" thickBot="1">
      <c r="B15" s="11" t="s">
        <v>27</v>
      </c>
      <c r="C15" s="21"/>
      <c r="D15" s="21"/>
      <c r="E15" s="21"/>
      <c r="F15" s="21"/>
      <c r="G15" s="21"/>
      <c r="H15" s="21"/>
    </row>
    <row r="16" spans="2:8" ht="18.75" customHeight="1" thickBot="1">
      <c r="B16" s="11" t="s">
        <v>28</v>
      </c>
      <c r="C16" s="21">
        <v>20500</v>
      </c>
      <c r="D16" s="21">
        <v>20500</v>
      </c>
      <c r="E16" s="21"/>
      <c r="F16" s="21"/>
      <c r="G16" s="21"/>
      <c r="H16" s="21"/>
    </row>
    <row r="17" spans="2:8" ht="18.75" customHeight="1" thickBot="1">
      <c r="B17" s="11" t="s">
        <v>51</v>
      </c>
      <c r="C17" s="21"/>
      <c r="D17" s="21"/>
      <c r="E17" s="21"/>
      <c r="F17" s="21"/>
      <c r="G17" s="21"/>
      <c r="H17" s="21"/>
    </row>
    <row r="18" spans="2:8" ht="18.75" customHeight="1" thickBot="1">
      <c r="B18" s="11" t="s">
        <v>41</v>
      </c>
      <c r="C18" s="21"/>
      <c r="D18" s="21"/>
      <c r="E18" s="21"/>
      <c r="F18" s="21"/>
      <c r="G18" s="21"/>
      <c r="H18" s="21"/>
    </row>
    <row r="19" spans="2:8" ht="18.75" customHeight="1" thickBot="1">
      <c r="B19" s="11" t="s">
        <v>38</v>
      </c>
      <c r="C19" s="21"/>
      <c r="D19" s="21"/>
      <c r="E19" s="21">
        <v>16157</v>
      </c>
      <c r="F19" s="21">
        <v>16157</v>
      </c>
      <c r="G19" s="21"/>
      <c r="H19" s="21"/>
    </row>
    <row r="20" spans="2:8" ht="30.75" customHeight="1" thickBot="1">
      <c r="B20" s="11" t="s">
        <v>60</v>
      </c>
      <c r="C20" s="11"/>
      <c r="D20" s="21"/>
      <c r="E20" s="21"/>
      <c r="F20" s="21"/>
      <c r="G20" s="21"/>
      <c r="H20" s="21"/>
    </row>
    <row r="21" spans="2:8" ht="18.75" customHeight="1" thickBot="1">
      <c r="B21" s="11" t="s">
        <v>39</v>
      </c>
      <c r="C21" s="21"/>
      <c r="D21" s="21"/>
      <c r="E21" s="21"/>
      <c r="F21" s="21"/>
      <c r="G21" s="21"/>
      <c r="H21" s="21"/>
    </row>
    <row r="22" spans="2:8" ht="18.75" customHeight="1" thickBot="1">
      <c r="B22" s="11" t="s">
        <v>40</v>
      </c>
      <c r="C22" s="21"/>
      <c r="D22" s="21"/>
      <c r="E22" s="21">
        <v>-4220</v>
      </c>
      <c r="F22" s="21">
        <v>-24405</v>
      </c>
      <c r="G22" s="21"/>
      <c r="H22" s="21"/>
    </row>
    <row r="23" spans="2:8" ht="18.75" customHeight="1" thickBot="1">
      <c r="B23" s="11" t="s">
        <v>59</v>
      </c>
      <c r="C23" s="11"/>
      <c r="D23" s="21"/>
      <c r="E23" s="21"/>
      <c r="F23" s="21"/>
      <c r="G23" s="21"/>
      <c r="H23" s="21"/>
    </row>
    <row r="24" spans="2:8" ht="18.75" customHeight="1" thickBot="1">
      <c r="B24" s="11" t="s">
        <v>29</v>
      </c>
      <c r="C24" s="21"/>
      <c r="D24" s="21"/>
      <c r="E24" s="21"/>
      <c r="F24" s="21"/>
      <c r="G24" s="21"/>
      <c r="H24" s="21"/>
    </row>
    <row r="25" spans="2:8" ht="18.75" customHeight="1" thickBot="1">
      <c r="B25" s="11"/>
      <c r="C25" s="21"/>
      <c r="D25" s="21"/>
      <c r="E25" s="21"/>
      <c r="F25" s="21"/>
      <c r="G25" s="21"/>
      <c r="H25" s="21"/>
    </row>
    <row r="26" spans="2:8" ht="18.75" customHeight="1" thickBot="1">
      <c r="B26" s="10" t="s">
        <v>31</v>
      </c>
      <c r="C26" s="20">
        <f aca="true" t="shared" si="2" ref="C26:H26">SUM(C7,C13)</f>
        <v>31399093</v>
      </c>
      <c r="D26" s="20">
        <f t="shared" si="2"/>
        <v>31399093</v>
      </c>
      <c r="E26" s="20">
        <f t="shared" si="2"/>
        <v>189572</v>
      </c>
      <c r="F26" s="20">
        <f t="shared" si="2"/>
        <v>373620</v>
      </c>
      <c r="G26" s="20">
        <f t="shared" si="2"/>
        <v>0</v>
      </c>
      <c r="H26" s="20">
        <f t="shared" si="2"/>
        <v>0</v>
      </c>
    </row>
    <row r="27" spans="2:8" ht="18.75" customHeight="1" thickBot="1">
      <c r="B27" s="11"/>
      <c r="C27" s="21"/>
      <c r="D27" s="21"/>
      <c r="E27" s="21"/>
      <c r="F27" s="21"/>
      <c r="G27" s="21"/>
      <c r="H27" s="21"/>
    </row>
    <row r="28" spans="2:8" ht="18.75" customHeight="1" thickBot="1">
      <c r="B28" s="11" t="s">
        <v>32</v>
      </c>
      <c r="C28" s="22">
        <v>15</v>
      </c>
      <c r="D28" s="22">
        <v>15</v>
      </c>
      <c r="E28" s="22">
        <v>15</v>
      </c>
      <c r="F28" s="22">
        <v>15</v>
      </c>
      <c r="G28" s="22"/>
      <c r="H28" s="22"/>
    </row>
  </sheetData>
  <sheetProtection/>
  <mergeCells count="2">
    <mergeCell ref="B3:H3"/>
    <mergeCell ref="B2:H2"/>
  </mergeCells>
  <printOptions/>
  <pageMargins left="0.23" right="0.24" top="1" bottom="1" header="0.5" footer="0.5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3" width="9.8515625" style="17" bestFit="1" customWidth="1"/>
    <col min="4" max="4" width="10.421875" style="17" customWidth="1"/>
    <col min="5" max="5" width="9.140625" style="17" customWidth="1"/>
    <col min="6" max="6" width="10.7109375" style="17" bestFit="1" customWidth="1"/>
    <col min="7" max="7" width="9.57421875" style="17" bestFit="1" customWidth="1"/>
    <col min="8" max="8" width="10.421875" style="17" customWidth="1"/>
  </cols>
  <sheetData>
    <row r="2" spans="1:256" ht="13.5" customHeight="1">
      <c r="A2" s="23"/>
      <c r="B2" s="54" t="s">
        <v>77</v>
      </c>
      <c r="C2" s="54"/>
      <c r="D2" s="54"/>
      <c r="E2" s="54"/>
      <c r="F2" s="54"/>
      <c r="G2" s="54"/>
      <c r="H2" s="5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2:8" ht="48" customHeight="1">
      <c r="B3" s="54" t="s">
        <v>73</v>
      </c>
      <c r="C3" s="55"/>
      <c r="D3" s="55"/>
      <c r="E3" s="55"/>
      <c r="F3" s="55"/>
      <c r="G3" s="55"/>
      <c r="H3" s="55"/>
    </row>
    <row r="4" ht="14.25" customHeight="1" thickBot="1">
      <c r="B4" s="9"/>
    </row>
    <row r="5" spans="2:8" ht="26.25" customHeight="1">
      <c r="B5" s="1" t="s">
        <v>24</v>
      </c>
      <c r="C5" s="18" t="s">
        <v>3</v>
      </c>
      <c r="D5" s="18" t="s">
        <v>35</v>
      </c>
      <c r="E5" s="18" t="s">
        <v>4</v>
      </c>
      <c r="F5" s="18" t="s">
        <v>4</v>
      </c>
      <c r="G5" s="18" t="s">
        <v>4</v>
      </c>
      <c r="H5" s="18" t="s">
        <v>4</v>
      </c>
    </row>
    <row r="6" spans="2:8" ht="25.5">
      <c r="B6" s="12" t="s">
        <v>2</v>
      </c>
      <c r="C6" s="19">
        <v>2013</v>
      </c>
      <c r="D6" s="19"/>
      <c r="E6" s="19" t="s">
        <v>34</v>
      </c>
      <c r="F6" s="19" t="s">
        <v>33</v>
      </c>
      <c r="G6" s="19" t="s">
        <v>5</v>
      </c>
      <c r="H6" s="19" t="s">
        <v>6</v>
      </c>
    </row>
    <row r="7" spans="2:8" ht="18.75" customHeight="1" thickBot="1">
      <c r="B7" s="10" t="s">
        <v>25</v>
      </c>
      <c r="C7" s="20">
        <f aca="true" t="shared" si="0" ref="C7:H7">SUM(C9:C11)</f>
        <v>12338834</v>
      </c>
      <c r="D7" s="20">
        <f t="shared" si="0"/>
        <v>12338834</v>
      </c>
      <c r="E7" s="20">
        <f t="shared" si="0"/>
        <v>321068</v>
      </c>
      <c r="F7" s="20">
        <f t="shared" si="0"/>
        <v>777916</v>
      </c>
      <c r="G7" s="20">
        <f t="shared" si="0"/>
        <v>0</v>
      </c>
      <c r="H7" s="20">
        <f t="shared" si="0"/>
        <v>0</v>
      </c>
    </row>
    <row r="8" spans="2:8" ht="18.75" customHeight="1" thickBot="1">
      <c r="B8" s="11" t="s">
        <v>26</v>
      </c>
      <c r="C8" s="21"/>
      <c r="D8" s="21"/>
      <c r="E8" s="21"/>
      <c r="F8" s="21"/>
      <c r="G8" s="21"/>
      <c r="H8" s="21"/>
    </row>
    <row r="9" spans="2:8" ht="18.75" customHeight="1" thickBot="1">
      <c r="B9" s="11" t="s">
        <v>27</v>
      </c>
      <c r="C9" s="21">
        <v>497016</v>
      </c>
      <c r="D9" s="21">
        <v>497016</v>
      </c>
      <c r="E9" s="21">
        <v>147212</v>
      </c>
      <c r="F9" s="21">
        <v>344162</v>
      </c>
      <c r="G9" s="21"/>
      <c r="H9" s="21"/>
    </row>
    <row r="10" spans="2:8" ht="18.75" customHeight="1" thickBot="1">
      <c r="B10" s="11" t="s">
        <v>28</v>
      </c>
      <c r="C10" s="21">
        <v>11841818</v>
      </c>
      <c r="D10" s="21">
        <v>11841818</v>
      </c>
      <c r="E10" s="21">
        <v>86474</v>
      </c>
      <c r="F10" s="21">
        <v>242981</v>
      </c>
      <c r="G10" s="21"/>
      <c r="H10" s="21"/>
    </row>
    <row r="11" spans="2:8" ht="18.75" customHeight="1" thickBot="1">
      <c r="B11" s="11" t="s">
        <v>29</v>
      </c>
      <c r="C11" s="21">
        <v>0</v>
      </c>
      <c r="D11" s="21">
        <v>0</v>
      </c>
      <c r="E11" s="21">
        <v>87382</v>
      </c>
      <c r="F11" s="21">
        <v>190773</v>
      </c>
      <c r="G11" s="21"/>
      <c r="H11" s="21"/>
    </row>
    <row r="12" spans="2:8" ht="18.75" customHeight="1" thickBot="1">
      <c r="B12" s="11"/>
      <c r="C12" s="21"/>
      <c r="D12" s="21"/>
      <c r="E12" s="21"/>
      <c r="F12" s="21"/>
      <c r="G12" s="21"/>
      <c r="H12" s="21"/>
    </row>
    <row r="13" spans="2:8" ht="28.5" customHeight="1" thickBot="1">
      <c r="B13" s="10" t="s">
        <v>30</v>
      </c>
      <c r="C13" s="20">
        <f aca="true" t="shared" si="1" ref="C13:H13">SUM(C14:C24)</f>
        <v>6113150</v>
      </c>
      <c r="D13" s="20">
        <f t="shared" si="1"/>
        <v>6113150</v>
      </c>
      <c r="E13" s="20">
        <f t="shared" si="1"/>
        <v>2426149</v>
      </c>
      <c r="F13" s="20">
        <f t="shared" si="1"/>
        <v>2636178</v>
      </c>
      <c r="G13" s="20">
        <f t="shared" si="1"/>
        <v>0</v>
      </c>
      <c r="H13" s="20">
        <f t="shared" si="1"/>
        <v>0</v>
      </c>
    </row>
    <row r="14" spans="2:8" ht="17.25" customHeight="1" thickBot="1">
      <c r="B14" s="11" t="s">
        <v>26</v>
      </c>
      <c r="C14" s="21"/>
      <c r="D14" s="21"/>
      <c r="E14" s="21"/>
      <c r="F14" s="21"/>
      <c r="G14" s="21"/>
      <c r="H14" s="21"/>
    </row>
    <row r="15" spans="2:8" ht="18.75" customHeight="1" thickBot="1">
      <c r="B15" s="11" t="s">
        <v>27</v>
      </c>
      <c r="C15" s="21"/>
      <c r="D15" s="21"/>
      <c r="E15" s="21"/>
      <c r="F15" s="21"/>
      <c r="G15" s="21"/>
      <c r="H15" s="21"/>
    </row>
    <row r="16" spans="2:8" ht="18.75" customHeight="1" thickBot="1">
      <c r="B16" s="11" t="s">
        <v>28</v>
      </c>
      <c r="C16" s="21">
        <v>220000</v>
      </c>
      <c r="D16" s="21">
        <v>220000</v>
      </c>
      <c r="E16" s="21"/>
      <c r="F16" s="21"/>
      <c r="G16" s="21"/>
      <c r="H16" s="21"/>
    </row>
    <row r="17" spans="2:8" ht="18.75" customHeight="1" thickBot="1">
      <c r="B17" s="11" t="s">
        <v>51</v>
      </c>
      <c r="C17" s="21"/>
      <c r="D17" s="21"/>
      <c r="E17" s="21"/>
      <c r="F17" s="21"/>
      <c r="G17" s="21"/>
      <c r="H17" s="21"/>
    </row>
    <row r="18" spans="2:8" ht="18.75" customHeight="1" thickBot="1">
      <c r="B18" s="11" t="s">
        <v>41</v>
      </c>
      <c r="C18" s="21"/>
      <c r="D18" s="21"/>
      <c r="E18" s="21"/>
      <c r="F18" s="21"/>
      <c r="G18" s="21"/>
      <c r="H18" s="21"/>
    </row>
    <row r="19" spans="2:8" ht="18.75" customHeight="1" thickBot="1">
      <c r="B19" s="11" t="s">
        <v>38</v>
      </c>
      <c r="C19" s="21">
        <v>5893150</v>
      </c>
      <c r="D19" s="21">
        <v>5893150</v>
      </c>
      <c r="E19" s="21">
        <v>2426149</v>
      </c>
      <c r="F19" s="21">
        <v>2426149</v>
      </c>
      <c r="G19" s="21"/>
      <c r="H19" s="21"/>
    </row>
    <row r="20" spans="2:8" ht="30.75" customHeight="1" thickBot="1">
      <c r="B20" s="11" t="s">
        <v>60</v>
      </c>
      <c r="C20" s="11"/>
      <c r="D20" s="21"/>
      <c r="E20" s="21"/>
      <c r="F20" s="21"/>
      <c r="G20" s="21"/>
      <c r="H20" s="21"/>
    </row>
    <row r="21" spans="2:8" ht="18.75" customHeight="1" thickBot="1">
      <c r="B21" s="11" t="s">
        <v>39</v>
      </c>
      <c r="C21" s="21"/>
      <c r="D21" s="21"/>
      <c r="E21" s="21"/>
      <c r="F21" s="21">
        <v>210029</v>
      </c>
      <c r="G21" s="21"/>
      <c r="H21" s="21"/>
    </row>
    <row r="22" spans="2:8" ht="18.75" customHeight="1" thickBot="1">
      <c r="B22" s="11" t="s">
        <v>40</v>
      </c>
      <c r="C22" s="21"/>
      <c r="D22" s="21"/>
      <c r="E22" s="21"/>
      <c r="F22" s="21"/>
      <c r="G22" s="21"/>
      <c r="H22" s="21"/>
    </row>
    <row r="23" spans="2:8" ht="18.75" customHeight="1" thickBot="1">
      <c r="B23" s="11" t="s">
        <v>59</v>
      </c>
      <c r="C23" s="11"/>
      <c r="D23" s="21"/>
      <c r="E23" s="21"/>
      <c r="F23" s="21"/>
      <c r="G23" s="21"/>
      <c r="H23" s="21"/>
    </row>
    <row r="24" spans="2:8" ht="18.75" customHeight="1" thickBot="1">
      <c r="B24" s="11" t="s">
        <v>29</v>
      </c>
      <c r="C24" s="21"/>
      <c r="D24" s="21"/>
      <c r="E24" s="21"/>
      <c r="F24" s="21"/>
      <c r="G24" s="21"/>
      <c r="H24" s="21"/>
    </row>
    <row r="25" spans="2:8" ht="18.75" customHeight="1" thickBot="1">
      <c r="B25" s="11"/>
      <c r="C25" s="21"/>
      <c r="D25" s="21"/>
      <c r="E25" s="21"/>
      <c r="F25" s="21"/>
      <c r="G25" s="21"/>
      <c r="H25" s="21"/>
    </row>
    <row r="26" spans="2:8" ht="18.75" customHeight="1" thickBot="1">
      <c r="B26" s="10" t="s">
        <v>31</v>
      </c>
      <c r="C26" s="20">
        <f aca="true" t="shared" si="2" ref="C26:H26">SUM(C7,C13)</f>
        <v>18451984</v>
      </c>
      <c r="D26" s="20">
        <f t="shared" si="2"/>
        <v>18451984</v>
      </c>
      <c r="E26" s="20">
        <f t="shared" si="2"/>
        <v>2747217</v>
      </c>
      <c r="F26" s="20">
        <f t="shared" si="2"/>
        <v>3414094</v>
      </c>
      <c r="G26" s="20">
        <f t="shared" si="2"/>
        <v>0</v>
      </c>
      <c r="H26" s="20">
        <f t="shared" si="2"/>
        <v>0</v>
      </c>
    </row>
    <row r="27" spans="2:8" ht="18.75" customHeight="1" thickBot="1">
      <c r="B27" s="11"/>
      <c r="C27" s="21"/>
      <c r="D27" s="21"/>
      <c r="E27" s="21"/>
      <c r="F27" s="21"/>
      <c r="G27" s="21"/>
      <c r="H27" s="21"/>
    </row>
    <row r="28" spans="2:8" ht="18.75" customHeight="1" thickBot="1">
      <c r="B28" s="11" t="s">
        <v>32</v>
      </c>
      <c r="C28" s="22">
        <v>42</v>
      </c>
      <c r="D28" s="22">
        <v>42</v>
      </c>
      <c r="E28" s="22">
        <v>42</v>
      </c>
      <c r="F28" s="22">
        <v>42</v>
      </c>
      <c r="G28" s="22"/>
      <c r="H28" s="22"/>
    </row>
  </sheetData>
  <sheetProtection/>
  <mergeCells count="2">
    <mergeCell ref="B3:H3"/>
    <mergeCell ref="B2:H2"/>
  </mergeCells>
  <printOptions/>
  <pageMargins left="0.25" right="0.24" top="1" bottom="1" header="0.5" footer="0.5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4" width="9.8515625" style="17" bestFit="1" customWidth="1"/>
    <col min="5" max="5" width="10.28125" style="17" customWidth="1"/>
    <col min="6" max="6" width="10.7109375" style="17" bestFit="1" customWidth="1"/>
    <col min="7" max="7" width="9.57421875" style="17" bestFit="1" customWidth="1"/>
    <col min="8" max="8" width="9.8515625" style="17" bestFit="1" customWidth="1"/>
  </cols>
  <sheetData>
    <row r="2" spans="1:256" ht="13.5" customHeight="1">
      <c r="A2" s="23"/>
      <c r="B2" s="54" t="s">
        <v>77</v>
      </c>
      <c r="C2" s="54"/>
      <c r="D2" s="54"/>
      <c r="E2" s="54"/>
      <c r="F2" s="54"/>
      <c r="G2" s="54"/>
      <c r="H2" s="5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2:8" ht="30.75" customHeight="1">
      <c r="B3" s="54" t="s">
        <v>71</v>
      </c>
      <c r="C3" s="55"/>
      <c r="D3" s="55"/>
      <c r="E3" s="55"/>
      <c r="F3" s="55"/>
      <c r="G3" s="55"/>
      <c r="H3" s="55"/>
    </row>
    <row r="4" ht="14.25" customHeight="1" thickBot="1">
      <c r="B4" s="9"/>
    </row>
    <row r="5" spans="2:8" ht="26.25" customHeight="1">
      <c r="B5" s="1" t="s">
        <v>24</v>
      </c>
      <c r="C5" s="18" t="s">
        <v>3</v>
      </c>
      <c r="D5" s="18" t="s">
        <v>35</v>
      </c>
      <c r="E5" s="18" t="s">
        <v>4</v>
      </c>
      <c r="F5" s="18" t="s">
        <v>4</v>
      </c>
      <c r="G5" s="18" t="s">
        <v>4</v>
      </c>
      <c r="H5" s="18" t="s">
        <v>4</v>
      </c>
    </row>
    <row r="6" spans="2:8" ht="25.5">
      <c r="B6" s="12" t="s">
        <v>2</v>
      </c>
      <c r="C6" s="19">
        <v>2013</v>
      </c>
      <c r="D6" s="19"/>
      <c r="E6" s="19" t="s">
        <v>34</v>
      </c>
      <c r="F6" s="19" t="s">
        <v>33</v>
      </c>
      <c r="G6" s="19" t="s">
        <v>5</v>
      </c>
      <c r="H6" s="19" t="s">
        <v>6</v>
      </c>
    </row>
    <row r="7" spans="2:8" ht="18.75" customHeight="1" thickBot="1">
      <c r="B7" s="10" t="s">
        <v>25</v>
      </c>
      <c r="C7" s="20">
        <f aca="true" t="shared" si="0" ref="C7:H7">SUM(C9:C11)</f>
        <v>2097000</v>
      </c>
      <c r="D7" s="20">
        <f t="shared" si="0"/>
        <v>2097000</v>
      </c>
      <c r="E7" s="20">
        <f t="shared" si="0"/>
        <v>467870</v>
      </c>
      <c r="F7" s="20">
        <f t="shared" si="0"/>
        <v>1082418</v>
      </c>
      <c r="G7" s="20">
        <f t="shared" si="0"/>
        <v>0</v>
      </c>
      <c r="H7" s="20">
        <f t="shared" si="0"/>
        <v>0</v>
      </c>
    </row>
    <row r="8" spans="2:8" ht="18.75" customHeight="1" thickBot="1">
      <c r="B8" s="11" t="s">
        <v>26</v>
      </c>
      <c r="C8" s="21"/>
      <c r="D8" s="21"/>
      <c r="E8" s="21"/>
      <c r="F8" s="21"/>
      <c r="G8" s="21"/>
      <c r="H8" s="21"/>
    </row>
    <row r="9" spans="2:8" ht="18.75" customHeight="1" thickBot="1">
      <c r="B9" s="11" t="s">
        <v>27</v>
      </c>
      <c r="C9" s="21">
        <v>837318</v>
      </c>
      <c r="D9" s="21">
        <v>837318</v>
      </c>
      <c r="E9" s="21">
        <v>232948</v>
      </c>
      <c r="F9" s="21">
        <v>490214</v>
      </c>
      <c r="G9" s="21"/>
      <c r="H9" s="21"/>
    </row>
    <row r="10" spans="2:8" ht="18.75" customHeight="1" thickBot="1">
      <c r="B10" s="11" t="s">
        <v>28</v>
      </c>
      <c r="C10" s="21">
        <v>1259682</v>
      </c>
      <c r="D10" s="21">
        <v>1259682</v>
      </c>
      <c r="E10" s="21">
        <v>234922</v>
      </c>
      <c r="F10" s="21">
        <v>592204</v>
      </c>
      <c r="G10" s="21"/>
      <c r="H10" s="21"/>
    </row>
    <row r="11" spans="2:8" ht="18.75" customHeight="1" thickBot="1">
      <c r="B11" s="11" t="s">
        <v>29</v>
      </c>
      <c r="C11" s="21"/>
      <c r="D11" s="21"/>
      <c r="E11" s="21"/>
      <c r="F11" s="21"/>
      <c r="G11" s="21"/>
      <c r="H11" s="21"/>
    </row>
    <row r="12" spans="2:8" ht="18.75" customHeight="1" thickBot="1">
      <c r="B12" s="11"/>
      <c r="C12" s="21"/>
      <c r="D12" s="21"/>
      <c r="E12" s="21"/>
      <c r="F12" s="21"/>
      <c r="G12" s="21"/>
      <c r="H12" s="21"/>
    </row>
    <row r="13" spans="2:8" ht="28.5" customHeight="1" thickBot="1">
      <c r="B13" s="10" t="s">
        <v>30</v>
      </c>
      <c r="C13" s="20">
        <f aca="true" t="shared" si="1" ref="C13:H13">SUM(C14:C24)</f>
        <v>4105000</v>
      </c>
      <c r="D13" s="20">
        <f t="shared" si="1"/>
        <v>4105000</v>
      </c>
      <c r="E13" s="20">
        <f t="shared" si="1"/>
        <v>1489294</v>
      </c>
      <c r="F13" s="20">
        <f t="shared" si="1"/>
        <v>4016142</v>
      </c>
      <c r="G13" s="20">
        <f t="shared" si="1"/>
        <v>0</v>
      </c>
      <c r="H13" s="20">
        <f t="shared" si="1"/>
        <v>0</v>
      </c>
    </row>
    <row r="14" spans="2:8" ht="17.25" customHeight="1" thickBot="1">
      <c r="B14" s="11" t="s">
        <v>26</v>
      </c>
      <c r="C14" s="21"/>
      <c r="D14" s="21"/>
      <c r="E14" s="21"/>
      <c r="F14" s="21"/>
      <c r="G14" s="21"/>
      <c r="H14" s="21"/>
    </row>
    <row r="15" spans="2:8" ht="18.75" customHeight="1" thickBot="1">
      <c r="B15" s="11" t="s">
        <v>27</v>
      </c>
      <c r="C15" s="21"/>
      <c r="D15" s="21"/>
      <c r="E15" s="21"/>
      <c r="F15" s="21"/>
      <c r="G15" s="21"/>
      <c r="H15" s="21"/>
    </row>
    <row r="16" spans="2:8" ht="18.75" customHeight="1" thickBot="1">
      <c r="B16" s="11" t="s">
        <v>28</v>
      </c>
      <c r="C16" s="21">
        <v>3305000</v>
      </c>
      <c r="D16" s="21">
        <v>3305000</v>
      </c>
      <c r="E16" s="21"/>
      <c r="F16" s="21"/>
      <c r="G16" s="21"/>
      <c r="H16" s="21"/>
    </row>
    <row r="17" spans="2:8" ht="18.75" customHeight="1" thickBot="1">
      <c r="B17" s="11" t="s">
        <v>51</v>
      </c>
      <c r="C17" s="21"/>
      <c r="D17" s="21"/>
      <c r="E17" s="21"/>
      <c r="F17" s="21"/>
      <c r="G17" s="21"/>
      <c r="H17" s="21"/>
    </row>
    <row r="18" spans="2:8" ht="18.75" customHeight="1" thickBot="1">
      <c r="B18" s="11" t="s">
        <v>41</v>
      </c>
      <c r="C18" s="21"/>
      <c r="D18" s="21"/>
      <c r="E18" s="21"/>
      <c r="F18" s="21"/>
      <c r="G18" s="21"/>
      <c r="H18" s="21"/>
    </row>
    <row r="19" spans="2:8" ht="18.75" customHeight="1" thickBot="1">
      <c r="B19" s="11" t="s">
        <v>38</v>
      </c>
      <c r="C19" s="21"/>
      <c r="D19" s="21"/>
      <c r="E19" s="21"/>
      <c r="F19" s="21"/>
      <c r="G19" s="21"/>
      <c r="H19" s="21"/>
    </row>
    <row r="20" spans="2:8" ht="30.75" customHeight="1" thickBot="1">
      <c r="B20" s="11" t="s">
        <v>60</v>
      </c>
      <c r="C20" s="11"/>
      <c r="D20" s="21"/>
      <c r="E20" s="21"/>
      <c r="F20" s="21"/>
      <c r="G20" s="21"/>
      <c r="H20" s="21"/>
    </row>
    <row r="21" spans="2:8" ht="18.75" customHeight="1" thickBot="1">
      <c r="B21" s="11" t="s">
        <v>39</v>
      </c>
      <c r="C21" s="21"/>
      <c r="D21" s="21"/>
      <c r="E21" s="21"/>
      <c r="F21" s="21"/>
      <c r="G21" s="21"/>
      <c r="H21" s="21"/>
    </row>
    <row r="22" spans="2:8" ht="18.75" customHeight="1" thickBot="1">
      <c r="B22" s="11" t="s">
        <v>40</v>
      </c>
      <c r="C22" s="21">
        <v>800000</v>
      </c>
      <c r="D22" s="21">
        <v>800000</v>
      </c>
      <c r="E22" s="21">
        <v>1489294</v>
      </c>
      <c r="F22" s="21">
        <v>4016142</v>
      </c>
      <c r="G22" s="21"/>
      <c r="H22" s="21"/>
    </row>
    <row r="23" spans="2:8" ht="18.75" customHeight="1" thickBot="1">
      <c r="B23" s="11" t="s">
        <v>59</v>
      </c>
      <c r="C23" s="11"/>
      <c r="D23" s="21"/>
      <c r="E23" s="21"/>
      <c r="F23" s="21"/>
      <c r="G23" s="21"/>
      <c r="H23" s="21"/>
    </row>
    <row r="24" spans="2:8" ht="18.75" customHeight="1" thickBot="1">
      <c r="B24" s="11" t="s">
        <v>29</v>
      </c>
      <c r="C24" s="21"/>
      <c r="D24" s="21"/>
      <c r="E24" s="21"/>
      <c r="F24" s="21"/>
      <c r="G24" s="21"/>
      <c r="H24" s="21"/>
    </row>
    <row r="25" spans="2:8" ht="18.75" customHeight="1" thickBot="1">
      <c r="B25" s="11"/>
      <c r="C25" s="21"/>
      <c r="D25" s="21"/>
      <c r="E25" s="21"/>
      <c r="F25" s="21"/>
      <c r="G25" s="21"/>
      <c r="H25" s="21"/>
    </row>
    <row r="26" spans="2:8" ht="18.75" customHeight="1" thickBot="1">
      <c r="B26" s="10" t="s">
        <v>31</v>
      </c>
      <c r="C26" s="20">
        <f aca="true" t="shared" si="2" ref="C26:H26">SUM(C7,C13)</f>
        <v>6202000</v>
      </c>
      <c r="D26" s="20">
        <f t="shared" si="2"/>
        <v>6202000</v>
      </c>
      <c r="E26" s="20">
        <f t="shared" si="2"/>
        <v>1957164</v>
      </c>
      <c r="F26" s="20">
        <f t="shared" si="2"/>
        <v>5098560</v>
      </c>
      <c r="G26" s="20">
        <f t="shared" si="2"/>
        <v>0</v>
      </c>
      <c r="H26" s="20">
        <f t="shared" si="2"/>
        <v>0</v>
      </c>
    </row>
    <row r="27" spans="2:8" ht="18.75" customHeight="1" thickBot="1">
      <c r="B27" s="11"/>
      <c r="C27" s="21"/>
      <c r="D27" s="21"/>
      <c r="E27" s="21"/>
      <c r="F27" s="21"/>
      <c r="G27" s="21"/>
      <c r="H27" s="21"/>
    </row>
    <row r="28" spans="2:8" ht="18.75" customHeight="1" thickBot="1">
      <c r="B28" s="11" t="s">
        <v>32</v>
      </c>
      <c r="C28" s="22">
        <v>50</v>
      </c>
      <c r="D28" s="22">
        <v>50</v>
      </c>
      <c r="E28" s="22">
        <v>49</v>
      </c>
      <c r="F28" s="22">
        <v>49</v>
      </c>
      <c r="G28" s="22"/>
      <c r="H28" s="22"/>
    </row>
  </sheetData>
  <sheetProtection/>
  <mergeCells count="2">
    <mergeCell ref="B3:H3"/>
    <mergeCell ref="B2:H2"/>
  </mergeCells>
  <printOptions/>
  <pageMargins left="0.23" right="0.29" top="1" bottom="1" header="0.5" footer="0.5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B3" sqref="B3:H3"/>
    </sheetView>
  </sheetViews>
  <sheetFormatPr defaultColWidth="9.140625" defaultRowHeight="12.75"/>
  <cols>
    <col min="1" max="1" width="4.7109375" style="0" customWidth="1"/>
    <col min="2" max="2" width="34.8515625" style="0" customWidth="1"/>
    <col min="3" max="3" width="12.00390625" style="17" customWidth="1"/>
    <col min="4" max="4" width="11.57421875" style="17" customWidth="1"/>
    <col min="5" max="5" width="13.00390625" style="17" customWidth="1"/>
    <col min="6" max="6" width="10.7109375" style="17" bestFit="1" customWidth="1"/>
    <col min="7" max="7" width="9.57421875" style="17" bestFit="1" customWidth="1"/>
    <col min="8" max="8" width="9.57421875" style="17" customWidth="1"/>
  </cols>
  <sheetData>
    <row r="2" spans="1:256" ht="13.5" customHeight="1">
      <c r="A2" s="23"/>
      <c r="B2" s="54" t="s">
        <v>77</v>
      </c>
      <c r="C2" s="54"/>
      <c r="D2" s="54"/>
      <c r="E2" s="54"/>
      <c r="F2" s="54"/>
      <c r="G2" s="54"/>
      <c r="H2" s="5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2:8" ht="30.75" customHeight="1">
      <c r="B3" s="54" t="s">
        <v>74</v>
      </c>
      <c r="C3" s="55"/>
      <c r="D3" s="55"/>
      <c r="E3" s="55"/>
      <c r="F3" s="55"/>
      <c r="G3" s="55"/>
      <c r="H3" s="55"/>
    </row>
    <row r="4" ht="14.25" customHeight="1" thickBot="1">
      <c r="B4" s="9"/>
    </row>
    <row r="5" spans="2:8" ht="26.25" customHeight="1">
      <c r="B5" s="1" t="s">
        <v>24</v>
      </c>
      <c r="C5" s="18" t="s">
        <v>3</v>
      </c>
      <c r="D5" s="18" t="s">
        <v>35</v>
      </c>
      <c r="E5" s="18" t="s">
        <v>4</v>
      </c>
      <c r="F5" s="18" t="s">
        <v>4</v>
      </c>
      <c r="G5" s="18" t="s">
        <v>4</v>
      </c>
      <c r="H5" s="18" t="s">
        <v>4</v>
      </c>
    </row>
    <row r="6" spans="2:8" ht="25.5">
      <c r="B6" s="12" t="s">
        <v>2</v>
      </c>
      <c r="C6" s="19">
        <v>2013</v>
      </c>
      <c r="D6" s="19"/>
      <c r="E6" s="19" t="s">
        <v>34</v>
      </c>
      <c r="F6" s="19" t="s">
        <v>33</v>
      </c>
      <c r="G6" s="19" t="s">
        <v>5</v>
      </c>
      <c r="H6" s="19" t="s">
        <v>6</v>
      </c>
    </row>
    <row r="7" spans="2:8" ht="18.75" customHeight="1" thickBot="1">
      <c r="B7" s="10" t="s">
        <v>25</v>
      </c>
      <c r="C7" s="20">
        <f aca="true" t="shared" si="0" ref="C7:H7">SUM(C9:C11)</f>
        <v>5619800</v>
      </c>
      <c r="D7" s="20">
        <f t="shared" si="0"/>
        <v>5619800</v>
      </c>
      <c r="E7" s="20">
        <f t="shared" si="0"/>
        <v>4504477</v>
      </c>
      <c r="F7" s="20">
        <f t="shared" si="0"/>
        <v>6968458.333333333</v>
      </c>
      <c r="G7" s="20">
        <f t="shared" si="0"/>
        <v>0</v>
      </c>
      <c r="H7" s="20">
        <f t="shared" si="0"/>
        <v>0</v>
      </c>
    </row>
    <row r="8" spans="2:8" ht="18.75" customHeight="1" thickBot="1">
      <c r="B8" s="11" t="s">
        <v>26</v>
      </c>
      <c r="C8" s="21"/>
      <c r="D8" s="21"/>
      <c r="E8" s="21"/>
      <c r="F8" s="21"/>
      <c r="G8" s="21"/>
      <c r="H8" s="21"/>
    </row>
    <row r="9" spans="2:8" ht="18.75" customHeight="1" thickBot="1">
      <c r="B9" s="11" t="s">
        <v>27</v>
      </c>
      <c r="C9" s="21">
        <v>3688883</v>
      </c>
      <c r="D9" s="21">
        <v>3688883</v>
      </c>
      <c r="E9" s="21">
        <v>986233</v>
      </c>
      <c r="F9" s="21">
        <v>2124794.333333333</v>
      </c>
      <c r="G9" s="21"/>
      <c r="H9" s="21"/>
    </row>
    <row r="10" spans="2:8" ht="18.75" customHeight="1" thickBot="1">
      <c r="B10" s="11" t="s">
        <v>28</v>
      </c>
      <c r="C10" s="21">
        <v>1930917</v>
      </c>
      <c r="D10" s="21">
        <v>1930917</v>
      </c>
      <c r="E10" s="21">
        <v>3022815</v>
      </c>
      <c r="F10" s="21">
        <v>4320582.2</v>
      </c>
      <c r="G10" s="21"/>
      <c r="H10" s="21"/>
    </row>
    <row r="11" spans="2:8" ht="18.75" customHeight="1" thickBot="1">
      <c r="B11" s="11" t="s">
        <v>29</v>
      </c>
      <c r="C11" s="21">
        <v>0</v>
      </c>
      <c r="D11" s="21">
        <v>0</v>
      </c>
      <c r="E11" s="21">
        <v>495429</v>
      </c>
      <c r="F11" s="21">
        <v>523081.8</v>
      </c>
      <c r="G11" s="21"/>
      <c r="H11" s="21"/>
    </row>
    <row r="12" spans="2:8" ht="18.75" customHeight="1" thickBot="1">
      <c r="B12" s="11"/>
      <c r="C12" s="21"/>
      <c r="D12" s="21"/>
      <c r="E12" s="21"/>
      <c r="F12" s="21"/>
      <c r="G12" s="21"/>
      <c r="H12" s="21"/>
    </row>
    <row r="13" spans="2:8" ht="28.5" customHeight="1" thickBot="1">
      <c r="B13" s="10" t="s">
        <v>30</v>
      </c>
      <c r="C13" s="20">
        <f aca="true" t="shared" si="1" ref="C13:H13">SUM(C14:C24)</f>
        <v>0</v>
      </c>
      <c r="D13" s="20">
        <f t="shared" si="1"/>
        <v>0</v>
      </c>
      <c r="E13" s="20">
        <f t="shared" si="1"/>
        <v>0</v>
      </c>
      <c r="F13" s="20">
        <f t="shared" si="1"/>
        <v>58291</v>
      </c>
      <c r="G13" s="20">
        <f t="shared" si="1"/>
        <v>0</v>
      </c>
      <c r="H13" s="20">
        <f t="shared" si="1"/>
        <v>0</v>
      </c>
    </row>
    <row r="14" spans="2:8" ht="17.25" customHeight="1" thickBot="1">
      <c r="B14" s="11" t="s">
        <v>26</v>
      </c>
      <c r="C14" s="21"/>
      <c r="D14" s="21"/>
      <c r="E14" s="21"/>
      <c r="F14" s="21"/>
      <c r="G14" s="21"/>
      <c r="H14" s="21"/>
    </row>
    <row r="15" spans="2:8" ht="18.75" customHeight="1" thickBot="1">
      <c r="B15" s="11" t="s">
        <v>27</v>
      </c>
      <c r="C15" s="21"/>
      <c r="D15" s="21"/>
      <c r="E15" s="21"/>
      <c r="F15" s="21"/>
      <c r="G15" s="21"/>
      <c r="H15" s="21"/>
    </row>
    <row r="16" spans="2:8" ht="18.75" customHeight="1" thickBot="1">
      <c r="B16" s="11" t="s">
        <v>28</v>
      </c>
      <c r="C16" s="21"/>
      <c r="D16" s="21"/>
      <c r="E16" s="21"/>
      <c r="F16" s="21"/>
      <c r="G16" s="21"/>
      <c r="H16" s="21"/>
    </row>
    <row r="17" spans="2:8" ht="18.75" customHeight="1" thickBot="1">
      <c r="B17" s="11" t="s">
        <v>51</v>
      </c>
      <c r="C17" s="21"/>
      <c r="D17" s="21"/>
      <c r="E17" s="21"/>
      <c r="F17" s="21">
        <v>18291</v>
      </c>
      <c r="G17" s="21"/>
      <c r="H17" s="21"/>
    </row>
    <row r="18" spans="2:8" ht="18.75" customHeight="1" thickBot="1">
      <c r="B18" s="11" t="s">
        <v>41</v>
      </c>
      <c r="C18" s="21"/>
      <c r="D18" s="21"/>
      <c r="E18" s="21"/>
      <c r="F18" s="21">
        <v>40000</v>
      </c>
      <c r="G18" s="21"/>
      <c r="H18" s="21"/>
    </row>
    <row r="19" spans="2:8" ht="18.75" customHeight="1" thickBot="1">
      <c r="B19" s="11" t="s">
        <v>38</v>
      </c>
      <c r="C19" s="21"/>
      <c r="D19" s="21"/>
      <c r="E19" s="21"/>
      <c r="F19" s="21"/>
      <c r="G19" s="21"/>
      <c r="H19" s="21"/>
    </row>
    <row r="20" spans="2:8" ht="30.75" customHeight="1" thickBot="1">
      <c r="B20" s="11" t="s">
        <v>60</v>
      </c>
      <c r="C20" s="11"/>
      <c r="D20" s="21"/>
      <c r="E20" s="21"/>
      <c r="F20" s="21"/>
      <c r="G20" s="21"/>
      <c r="H20" s="21"/>
    </row>
    <row r="21" spans="2:8" ht="18.75" customHeight="1" thickBot="1">
      <c r="B21" s="11" t="s">
        <v>39</v>
      </c>
      <c r="C21" s="21"/>
      <c r="D21" s="21"/>
      <c r="E21" s="21"/>
      <c r="F21" s="21"/>
      <c r="G21" s="21"/>
      <c r="H21" s="21"/>
    </row>
    <row r="22" spans="2:8" ht="18.75" customHeight="1" thickBot="1">
      <c r="B22" s="11" t="s">
        <v>40</v>
      </c>
      <c r="C22" s="21"/>
      <c r="D22" s="21"/>
      <c r="E22" s="21"/>
      <c r="F22" s="21"/>
      <c r="G22" s="21"/>
      <c r="H22" s="21"/>
    </row>
    <row r="23" spans="2:8" ht="18.75" customHeight="1" thickBot="1">
      <c r="B23" s="11" t="s">
        <v>59</v>
      </c>
      <c r="C23" s="11"/>
      <c r="D23" s="21"/>
      <c r="E23" s="21"/>
      <c r="F23" s="21"/>
      <c r="G23" s="21"/>
      <c r="H23" s="21"/>
    </row>
    <row r="24" spans="2:8" ht="18.75" customHeight="1" thickBot="1">
      <c r="B24" s="11" t="s">
        <v>29</v>
      </c>
      <c r="C24" s="21"/>
      <c r="D24" s="21"/>
      <c r="E24" s="21"/>
      <c r="F24" s="21"/>
      <c r="G24" s="21"/>
      <c r="H24" s="21"/>
    </row>
    <row r="25" spans="2:8" ht="18.75" customHeight="1" thickBot="1">
      <c r="B25" s="11"/>
      <c r="C25" s="21"/>
      <c r="D25" s="21"/>
      <c r="E25" s="21"/>
      <c r="F25" s="21"/>
      <c r="G25" s="21"/>
      <c r="H25" s="21"/>
    </row>
    <row r="26" spans="2:8" ht="18.75" customHeight="1" thickBot="1">
      <c r="B26" s="10" t="s">
        <v>31</v>
      </c>
      <c r="C26" s="20">
        <f aca="true" t="shared" si="2" ref="C26:H26">SUM(C7,C13)</f>
        <v>5619800</v>
      </c>
      <c r="D26" s="20">
        <f t="shared" si="2"/>
        <v>5619800</v>
      </c>
      <c r="E26" s="20">
        <f t="shared" si="2"/>
        <v>4504477</v>
      </c>
      <c r="F26" s="20">
        <f t="shared" si="2"/>
        <v>7026749.333333333</v>
      </c>
      <c r="G26" s="20">
        <f t="shared" si="2"/>
        <v>0</v>
      </c>
      <c r="H26" s="20">
        <f t="shared" si="2"/>
        <v>0</v>
      </c>
    </row>
    <row r="27" spans="2:8" ht="18.75" customHeight="1" thickBot="1">
      <c r="B27" s="11"/>
      <c r="C27" s="21"/>
      <c r="D27" s="21"/>
      <c r="E27" s="21"/>
      <c r="F27" s="21"/>
      <c r="G27" s="21"/>
      <c r="H27" s="21"/>
    </row>
    <row r="28" spans="2:8" ht="18.75" customHeight="1" thickBot="1">
      <c r="B28" s="11" t="s">
        <v>32</v>
      </c>
      <c r="C28" s="22">
        <v>215</v>
      </c>
      <c r="D28" s="22">
        <v>215</v>
      </c>
      <c r="E28" s="22">
        <v>215</v>
      </c>
      <c r="F28" s="22">
        <v>213</v>
      </c>
      <c r="G28" s="22"/>
      <c r="H28" s="22"/>
    </row>
  </sheetData>
  <sheetProtection/>
  <mergeCells count="2">
    <mergeCell ref="B3:H3"/>
    <mergeCell ref="B2:H2"/>
  </mergeCells>
  <printOptions/>
  <pageMargins left="0.23" right="0.24" top="1" bottom="1" header="0.5" footer="0.5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4.7109375" style="0" customWidth="1"/>
    <col min="2" max="2" width="35.8515625" style="0" customWidth="1"/>
    <col min="3" max="4" width="10.8515625" style="17" bestFit="1" customWidth="1"/>
    <col min="5" max="5" width="11.7109375" style="17" customWidth="1"/>
    <col min="6" max="6" width="11.57421875" style="0" customWidth="1"/>
    <col min="7" max="7" width="10.8515625" style="0" customWidth="1"/>
    <col min="8" max="8" width="11.140625" style="0" customWidth="1"/>
  </cols>
  <sheetData>
    <row r="2" spans="2:8" ht="13.5">
      <c r="B2" s="58" t="s">
        <v>77</v>
      </c>
      <c r="C2" s="59"/>
      <c r="D2" s="59"/>
      <c r="E2" s="59"/>
      <c r="F2" s="59"/>
      <c r="G2" s="59"/>
      <c r="H2" s="59"/>
    </row>
    <row r="3" spans="2:8" ht="20.25" customHeight="1">
      <c r="B3" s="54" t="s">
        <v>42</v>
      </c>
      <c r="C3" s="55"/>
      <c r="D3" s="55"/>
      <c r="E3" s="55"/>
      <c r="F3" s="55"/>
      <c r="G3" s="55"/>
      <c r="H3" s="55"/>
    </row>
    <row r="4" ht="14.25" customHeight="1" thickBot="1">
      <c r="B4" s="9"/>
    </row>
    <row r="5" spans="2:8" ht="26.25" customHeight="1">
      <c r="B5" s="1" t="s">
        <v>24</v>
      </c>
      <c r="C5" s="18" t="s">
        <v>3</v>
      </c>
      <c r="D5" s="18" t="s">
        <v>35</v>
      </c>
      <c r="E5" s="18" t="s">
        <v>4</v>
      </c>
      <c r="F5" s="2" t="s">
        <v>4</v>
      </c>
      <c r="G5" s="2" t="s">
        <v>4</v>
      </c>
      <c r="H5" s="2" t="s">
        <v>4</v>
      </c>
    </row>
    <row r="6" spans="2:8" ht="25.5">
      <c r="B6" s="12" t="s">
        <v>2</v>
      </c>
      <c r="C6" s="19">
        <v>2013</v>
      </c>
      <c r="D6" s="19"/>
      <c r="E6" s="19" t="s">
        <v>34</v>
      </c>
      <c r="F6" s="13" t="s">
        <v>33</v>
      </c>
      <c r="G6" s="13" t="s">
        <v>5</v>
      </c>
      <c r="H6" s="13" t="s">
        <v>6</v>
      </c>
    </row>
    <row r="7" spans="2:8" ht="18.75" customHeight="1" thickBot="1">
      <c r="B7" s="10" t="s">
        <v>25</v>
      </c>
      <c r="C7" s="29">
        <f aca="true" t="shared" si="0" ref="C7:H7">SUM(C9:C11)</f>
        <v>329517567</v>
      </c>
      <c r="D7" s="29">
        <f t="shared" si="0"/>
        <v>328412495</v>
      </c>
      <c r="E7" s="29">
        <f t="shared" si="0"/>
        <v>58934505</v>
      </c>
      <c r="F7" s="29">
        <f t="shared" si="0"/>
        <v>125695573.23333333</v>
      </c>
      <c r="G7" s="29">
        <f t="shared" si="0"/>
        <v>0</v>
      </c>
      <c r="H7" s="20">
        <f t="shared" si="0"/>
        <v>0</v>
      </c>
    </row>
    <row r="8" spans="2:8" ht="18.75" customHeight="1" thickBot="1">
      <c r="B8" s="11" t="s">
        <v>26</v>
      </c>
      <c r="C8" s="30"/>
      <c r="D8" s="30"/>
      <c r="E8" s="30"/>
      <c r="F8" s="30"/>
      <c r="G8" s="30"/>
      <c r="H8" s="21"/>
    </row>
    <row r="9" spans="2:8" ht="18.75" customHeight="1" thickBot="1">
      <c r="B9" s="11" t="s">
        <v>27</v>
      </c>
      <c r="C9" s="30">
        <f>пр1!C9+пр2!C9+пр3!C9+пр4!C9+пр5!C9+пр6!C9+пр7!C9+пр8!C9+пр9!C9+пр10!C9+пр11!C9+пр12!C9+пр13!C9+пр14!C9+пр15!C9</f>
        <v>216551905</v>
      </c>
      <c r="D9" s="30">
        <f>пр1!D9+пр2!D9+пр3!D9+пр4!D9+пр5!D9+пр6!D9+пр7!D9+пр8!D9+пр9!D9+пр10!D9+пр11!D9+пр12!D9+пр13!D9+пр14!D9+пр15!D9</f>
        <v>215757988</v>
      </c>
      <c r="E9" s="30">
        <f>пр1!E9+пр2!E9+пр3!E9+пр4!E9+пр5!E9+пр6!E9+пр7!E9+пр8!E9+пр9!E9+пр10!E9+пр11!E9+пр12!E9+пр13!E9+пр14!E9+пр15!E9</f>
        <v>44297075</v>
      </c>
      <c r="F9" s="30">
        <f>пр1!F9+пр2!F9+пр3!F9+пр4!F9+пр5!F9+пр6!F9+пр7!F9+пр8!F9+пр9!F9+пр10!F9+пр11!F9+пр12!F9+пр13!F9+пр14!F9+пр15!F9</f>
        <v>93358172.53333333</v>
      </c>
      <c r="G9" s="30">
        <f>пр1!G9+пр2!G9+пр3!G9+пр4!G9+пр5!G9+пр6!G9+пр7!G9+пр8!G9+пр9!G9+пр10!G9+пр11!G9+пр12!G9+пр13!G9+пр14!G9+пр15!G9</f>
        <v>0</v>
      </c>
      <c r="H9" s="30">
        <f>пр1!H9+пр2!H9+пр3!H9+пр4!H9+пр5!H9+пр6!H9+пр7!H9+пр8!H9+пр9!H9+пр10!H9+пр11!H9+пр12!H9+пр13!H9+пр14!H9+пр15!H9</f>
        <v>0</v>
      </c>
    </row>
    <row r="10" spans="2:8" ht="18.75" customHeight="1" thickBot="1">
      <c r="B10" s="11" t="s">
        <v>28</v>
      </c>
      <c r="C10" s="30">
        <f>пр1!C10+пр2!C10+пр3!C10+пр4!C10+пр5!C10+пр6!C10+пр7!C10+пр8!C10+пр9!C10+пр10!C10+пр11!C10+пр12!C10+пр13!C10+пр14!C10+пр15!C10</f>
        <v>109908662</v>
      </c>
      <c r="D10" s="30">
        <f>пр1!D10+пр2!D10+пр3!D10+пр4!D10+пр5!D10+пр6!D10+пр7!D10+пр8!D10+пр9!D10+пр10!D10+пр11!D10+пр12!D10+пр13!D10+пр14!D10+пр15!D10</f>
        <v>109597507</v>
      </c>
      <c r="E10" s="30">
        <f>пр1!E10+пр2!E10+пр3!E10+пр4!E10+пр5!E10+пр6!E10+пр7!E10+пр8!E10+пр9!E10+пр10!E10+пр11!E10+пр12!E10+пр13!E10+пр14!E10+пр15!E10</f>
        <v>13516355</v>
      </c>
      <c r="F10" s="30">
        <f>пр1!F10+пр2!F10+пр3!F10+пр4!F10+пр5!F10+пр6!F10+пр7!F10+пр8!F10+пр9!F10+пр10!F10+пр11!F10+пр12!F10+пр13!F10+пр14!F10+пр15!F10</f>
        <v>30002366.4</v>
      </c>
      <c r="G10" s="30">
        <f>пр1!G10+пр2!G10+пр3!G10+пр4!G10+пр5!G10+пр6!G10+пр7!G10+пр8!G10+пр9!G10+пр10!G10+пр11!G10+пр12!G10+пр13!G10+пр14!G10+пр15!G10</f>
        <v>0</v>
      </c>
      <c r="H10" s="30">
        <f>пр1!H10+пр2!H10+пр3!H10+пр4!H10+пр5!H10+пр6!H10+пр7!H10+пр8!H10+пр9!H10+пр10!H10+пр11!H10+пр12!H10+пр13!H10+пр14!H10+пр15!H10</f>
        <v>0</v>
      </c>
    </row>
    <row r="11" spans="2:8" ht="18.75" customHeight="1" thickBot="1">
      <c r="B11" s="11" t="s">
        <v>29</v>
      </c>
      <c r="C11" s="30">
        <f>пр1!C11+пр2!C11+пр3!C11+пр4!C11+пр5!C11+пр6!C11+пр7!C11+пр8!C11+пр9!C11+пр10!C11+пр11!C11+пр12!C11+пр13!C11+пр14!C11+пр15!C11</f>
        <v>3057000</v>
      </c>
      <c r="D11" s="30">
        <f>пр1!D11+пр2!D11+пр3!D11+пр4!D11+пр5!D11+пр6!D11+пр7!D11+пр8!D11+пр9!D11+пр10!D11+пр11!D11+пр12!D11+пр13!D11+пр14!D11+пр15!D11</f>
        <v>3057000</v>
      </c>
      <c r="E11" s="30">
        <f>пр1!E11+пр2!E11+пр3!E11+пр4!E11+пр5!E11+пр6!E11+пр7!E11+пр8!E11+пр9!E11+пр10!E11+пр11!E11+пр12!E11+пр13!E11+пр14!E11+пр15!E11</f>
        <v>1121075</v>
      </c>
      <c r="F11" s="30">
        <f>пр1!F11+пр2!F11+пр3!F11+пр4!F11+пр5!F11+пр6!F11+пр7!F11+пр8!F11+пр9!F11+пр10!F11+пр11!F11+пр12!F11+пр13!F11+пр14!F11+пр15!F11</f>
        <v>2335034.3</v>
      </c>
      <c r="G11" s="30">
        <f>пр1!G11+пр2!G11+пр3!G11+пр4!G11+пр5!G11+пр6!G11+пр7!G11+пр8!G11+пр9!G11+пр10!G11+пр11!G11+пр12!G11+пр13!G11+пр14!G11+пр15!G11</f>
        <v>0</v>
      </c>
      <c r="H11" s="30">
        <f>пр1!H11+пр2!H11+пр3!H11+пр4!H11+пр5!H11+пр6!H11+пр7!H11+пр8!H11+пр9!H11+пр10!H11+пр11!H11+пр12!H11+пр13!H11+пр14!H11+пр15!H11</f>
        <v>0</v>
      </c>
    </row>
    <row r="12" spans="2:8" ht="18.75" customHeight="1" thickBot="1">
      <c r="B12" s="11"/>
      <c r="C12" s="30"/>
      <c r="D12" s="30"/>
      <c r="E12" s="30"/>
      <c r="F12" s="30"/>
      <c r="G12" s="30"/>
      <c r="H12" s="21"/>
    </row>
    <row r="13" spans="2:8" ht="28.5" customHeight="1" thickBot="1">
      <c r="B13" s="10" t="s">
        <v>30</v>
      </c>
      <c r="C13" s="29">
        <f aca="true" t="shared" si="1" ref="C13:H13">SUM(C14:C24)</f>
        <v>103614078</v>
      </c>
      <c r="D13" s="29">
        <f t="shared" si="1"/>
        <v>104174078</v>
      </c>
      <c r="E13" s="29">
        <f t="shared" si="1"/>
        <v>8348406</v>
      </c>
      <c r="F13" s="29">
        <f t="shared" si="1"/>
        <v>16216787</v>
      </c>
      <c r="G13" s="29">
        <f t="shared" si="1"/>
        <v>0</v>
      </c>
      <c r="H13" s="29">
        <f t="shared" si="1"/>
        <v>0</v>
      </c>
    </row>
    <row r="14" spans="2:8" ht="18.75" customHeight="1" thickBot="1">
      <c r="B14" s="11" t="s">
        <v>26</v>
      </c>
      <c r="C14" s="30"/>
      <c r="D14" s="30"/>
      <c r="E14" s="30"/>
      <c r="F14" s="30"/>
      <c r="G14" s="30"/>
      <c r="H14" s="21"/>
    </row>
    <row r="15" spans="2:8" ht="18.75" customHeight="1" thickBot="1">
      <c r="B15" s="11" t="s">
        <v>27</v>
      </c>
      <c r="C15" s="30">
        <f>пр1!C15+пр2!C15+пр3!C15+пр4!C15+пр5!C15+пр6!C15+пр7!C15+пр8!C15+пр9!C15+пр10!C15+пр11!C15+пр12!C15+пр13!C15+пр14!C15+пр15!C15</f>
        <v>0</v>
      </c>
      <c r="D15" s="30">
        <f>пр1!D15+пр2!D15+пр3!D15+пр4!D15+пр5!D15+пр6!D15+пр7!D15+пр8!D15+пр9!D15+пр10!D15+пр11!D15+пр12!D15+пр13!D15+пр14!D15+пр15!D15</f>
        <v>0</v>
      </c>
      <c r="E15" s="30">
        <f>пр1!E15+пр2!E15+пр3!E15+пр4!E15+пр5!E15+пр6!E15+пр7!E15+пр8!E15+пр9!E15+пр10!E15+пр11!E15+пр12!E15+пр13!E15+пр14!E15+пр15!E15</f>
        <v>0</v>
      </c>
      <c r="F15" s="30">
        <f>пр1!F15+пр2!F15+пр3!F15+пр4!F15+пр5!F15+пр6!F15+пр7!F15+пр8!F15+пр9!F15+пр10!F15+пр11!F15+пр12!F15+пр13!F15+пр14!F15+пр15!F15</f>
        <v>0</v>
      </c>
      <c r="G15" s="30">
        <f>пр1!G15+пр2!G15+пр3!G15+пр4!G15+пр5!G15+пр6!G15+пр7!G15+пр8!G15+пр9!G15+пр10!G15+пр11!G15+пр12!G15+пр13!G15+пр14!G15+пр15!G15</f>
        <v>0</v>
      </c>
      <c r="H15" s="30">
        <f>пр1!H15+пр2!H15+пр3!H15+пр4!H15+пр5!H15+пр6!H15+пр7!H15+пр8!H15+пр9!H15+пр10!H15+пр11!H15+пр12!H15+пр13!H15+пр14!H15+пр15!H15</f>
        <v>0</v>
      </c>
    </row>
    <row r="16" spans="2:8" ht="18.75" customHeight="1" thickBot="1">
      <c r="B16" s="11" t="s">
        <v>28</v>
      </c>
      <c r="C16" s="30">
        <f>пр1!C16+пр2!C16+пр3!C16+пр4!C16+пр5!C16+пр6!C16+пр7!C16+пр8!C16+пр9!C16+пр10!C16+пр11!C16+пр12!C16+пр13!C16+пр14!C16+пр15!C16</f>
        <v>81287467</v>
      </c>
      <c r="D16" s="30">
        <f>пр1!D16+пр2!D16+пр3!D16+пр4!D16+пр5!D16+пр6!D16+пр7!D16+пр8!D16+пр9!D16+пр10!D16+пр11!D16+пр12!D16+пр13!D16+пр14!D16+пр15!D16</f>
        <v>81847467</v>
      </c>
      <c r="E16" s="30">
        <f>пр1!E16+пр2!E16+пр3!E16+пр4!E16+пр5!E16+пр6!E16+пр7!E16+пр8!E16+пр9!E16+пр10!E16+пр11!E16+пр12!E16+пр13!E16+пр14!E16+пр15!E16</f>
        <v>87394</v>
      </c>
      <c r="F16" s="30">
        <f>пр1!F16+пр2!F16+пр3!F16+пр4!F16+пр5!F16+пр6!F16+пр7!F16+пр8!F16+пр9!F16+пр10!F16+пр11!F16+пр12!F16+пр13!F16+пр14!F16+пр15!F16</f>
        <v>235153</v>
      </c>
      <c r="G16" s="30">
        <f>пр1!G16+пр2!G16+пр3!G16+пр4!G16+пр5!G16+пр6!G16+пр7!G16+пр8!G16+пр9!G16+пр10!G16+пр11!G16+пр12!G16+пр13!G16+пр14!G16+пр15!G16</f>
        <v>0</v>
      </c>
      <c r="H16" s="30">
        <f>пр1!H16+пр2!H16+пр3!H16+пр4!H16+пр5!H16+пр6!H16+пр7!H16+пр8!H16+пр9!H16+пр10!H16+пр11!H16+пр12!H16+пр13!H16+пр14!H16+пр15!H16</f>
        <v>0</v>
      </c>
    </row>
    <row r="17" spans="2:8" ht="18.75" customHeight="1" thickBot="1">
      <c r="B17" s="11" t="s">
        <v>51</v>
      </c>
      <c r="C17" s="30">
        <f>пр1!C17+пр2!C17+пр3!C17+пр4!C17+пр5!C17+пр6!C17+пр7!C17+пр8!C17+пр9!C17+пр10!C17+пр11!C17+пр12!C17+пр13!C17+пр14!C17+пр15!C17</f>
        <v>0</v>
      </c>
      <c r="D17" s="30">
        <f>пр1!D17+пр2!D17+пр3!D17+пр4!D17+пр5!D17+пр6!D17+пр7!D17+пр8!D17+пр9!D17+пр10!D17+пр11!D17+пр12!D17+пр13!D17+пр14!D17+пр15!D17</f>
        <v>0</v>
      </c>
      <c r="E17" s="30">
        <f>пр1!E17+пр2!E17+пр3!E17+пр4!E17+пр5!E17+пр6!E17+пр7!E17+пр8!E17+пр9!E17+пр10!E17+пр11!E17+пр12!E17+пр13!E17+пр14!E17+пр15!E17</f>
        <v>0</v>
      </c>
      <c r="F17" s="30">
        <f>пр1!F17+пр2!F17+пр3!F17+пр4!F17+пр5!F17+пр6!F17+пр7!F17+пр8!F17+пр9!F17+пр10!F17+пр11!F17+пр12!F17+пр13!F17+пр14!F17+пр15!F17</f>
        <v>18291</v>
      </c>
      <c r="G17" s="30">
        <f>пр1!G17+пр2!G17+пр3!G17+пр4!G17+пр5!G17+пр6!G17+пр7!G17+пр8!G17+пр9!G17+пр10!G17+пр11!G17+пр12!G17+пр13!G17+пр14!G17+пр15!G17</f>
        <v>0</v>
      </c>
      <c r="H17" s="30">
        <f>пр1!H17+пр2!H17+пр3!H17+пр4!H17+пр5!H17+пр6!H17+пр7!H17+пр8!H17+пр9!H17+пр10!H17+пр11!H17+пр12!H17+пр13!H17+пр14!H17+пр15!H17</f>
        <v>0</v>
      </c>
    </row>
    <row r="18" spans="2:8" ht="18.75" customHeight="1" thickBot="1">
      <c r="B18" s="11" t="s">
        <v>41</v>
      </c>
      <c r="C18" s="30">
        <f>пр1!C18+пр2!C18+пр3!C18+пр4!C18+пр5!C18+пр6!C18+пр7!C18+пр8!C18+пр9!C18+пр10!C18+пр11!C18+пр12!C18+пр13!C18+пр14!C18+пр15!C18</f>
        <v>9123561</v>
      </c>
      <c r="D18" s="30">
        <f>пр1!D18+пр2!D18+пр3!D18+пр4!D18+пр5!D18+пр6!D18+пр7!D18+пр8!D18+пр9!D18+пр10!D18+пр11!D18+пр12!D18+пр13!D18+пр14!D18+пр15!D18</f>
        <v>9123561</v>
      </c>
      <c r="E18" s="30">
        <f>пр1!E18+пр2!E18+пр3!E18+пр4!E18+пр5!E18+пр6!E18+пр7!E18+пр8!E18+пр9!E18+пр10!E18+пр11!E18+пр12!E18+пр13!E18+пр14!E18+пр15!E18</f>
        <v>1035125</v>
      </c>
      <c r="F18" s="30">
        <f>пр1!F18+пр2!F18+пр3!F18+пр4!F18+пр5!F18+пр6!F18+пр7!F18+пр8!F18+пр9!F18+пр10!F18+пр11!F18+пр12!F18+пр13!F18+пр14!F18+пр15!F18</f>
        <v>3258143</v>
      </c>
      <c r="G18" s="30">
        <f>пр1!G18+пр2!G18+пр3!G18+пр4!G18+пр5!G18+пр6!G18+пр7!G18+пр8!G18+пр9!G18+пр10!G18+пр11!G18+пр12!G18+пр13!G18+пр14!G18+пр15!G18</f>
        <v>0</v>
      </c>
      <c r="H18" s="30">
        <f>пр1!H18+пр2!H18+пр3!H18+пр4!H18+пр5!H18+пр6!H18+пр7!H18+пр8!H18+пр9!H18+пр10!H18+пр11!H18+пр12!H18+пр13!H18+пр14!H18+пр15!H18</f>
        <v>0</v>
      </c>
    </row>
    <row r="19" spans="2:8" ht="18.75" customHeight="1" thickBot="1">
      <c r="B19" s="11" t="s">
        <v>38</v>
      </c>
      <c r="C19" s="30">
        <f>пр1!C19+пр2!C19+пр3!C19+пр4!C19+пр5!C19+пр6!C19+пр7!C19+пр8!C19+пр9!C19+пр10!C19+пр11!C19+пр12!C19+пр13!C19+пр14!C19+пр15!C19</f>
        <v>5918650</v>
      </c>
      <c r="D19" s="30">
        <f>пр1!D19+пр2!D19+пр3!D19+пр4!D19+пр5!D19+пр6!D19+пр7!D19+пр8!D19+пр9!D19+пр10!D19+пр11!D19+пр12!D19+пр13!D19+пр14!D19+пр15!D19</f>
        <v>5918650</v>
      </c>
      <c r="E19" s="30">
        <f>пр1!E19+пр2!E19+пр3!E19+пр4!E19+пр5!E19+пр6!E19+пр7!E19+пр8!E19+пр9!E19+пр10!E19+пр11!E19+пр12!E19+пр13!E19+пр14!E19+пр15!E19</f>
        <v>2449692</v>
      </c>
      <c r="F19" s="30">
        <f>пр1!F19+пр2!F19+пр3!F19+пр4!F19+пр5!F19+пр6!F19+пр7!F19+пр8!F19+пр9!F19+пр10!F19+пр11!F19+пр12!F19+пр13!F19+пр14!F19+пр15!F19</f>
        <v>2456378</v>
      </c>
      <c r="G19" s="30">
        <f>пр1!G19+пр2!G19+пр3!G19+пр4!G19+пр5!G19+пр6!G19+пр7!G19+пр8!G19+пр9!G19+пр10!G19+пр11!G19+пр12!G19+пр13!G19+пр14!G19+пр15!G19</f>
        <v>0</v>
      </c>
      <c r="H19" s="30">
        <f>пр1!H19+пр2!H19+пр3!H19+пр4!H19+пр5!H19+пр6!H19+пр7!H19+пр8!H19+пр9!H19+пр10!H19+пр11!H19+пр12!H19+пр13!H19+пр14!H19+пр15!H19</f>
        <v>0</v>
      </c>
    </row>
    <row r="20" spans="2:8" ht="30.75" customHeight="1" thickBot="1">
      <c r="B20" s="11" t="s">
        <v>60</v>
      </c>
      <c r="C20" s="30">
        <f>пр1!C20+пр2!C20+пр3!C20+пр4!C20+пр5!C20+пр6!C20+пр7!C20+пр8!C20+пр9!C20+пр10!C20+пр11!C20+пр12!C20+пр13!C20+пр14!C20+пр15!C20</f>
        <v>0</v>
      </c>
      <c r="D20" s="30">
        <f>пр1!D20+пр2!D20+пр3!D20+пр4!D20+пр5!D20+пр6!D20+пр7!D20+пр8!D20+пр9!D20+пр10!D20+пр11!D20+пр12!D20+пр13!D20+пр14!D20+пр15!D20</f>
        <v>0</v>
      </c>
      <c r="E20" s="30">
        <f>пр1!E20+пр2!E20+пр3!E20+пр4!E20+пр5!E20+пр6!E20+пр7!E20+пр8!E20+пр9!E20+пр10!E20+пр11!E20+пр12!E20+пр13!E20+пр14!E20+пр15!E20</f>
        <v>1069</v>
      </c>
      <c r="F20" s="30">
        <f>пр1!F20+пр2!F20+пр3!F20+пр4!F20+пр5!F20+пр6!F20+пр7!F20+пр8!F20+пр9!F20+пр10!F20+пр11!F20+пр12!F20+пр13!F20+пр14!F20+пр15!F20</f>
        <v>61769</v>
      </c>
      <c r="G20" s="30">
        <f>пр1!G20+пр2!G20+пр3!G20+пр4!G20+пр5!G20+пр6!G20+пр7!G20+пр8!G20+пр9!G20+пр10!G20+пр11!G20+пр12!G20+пр13!G20+пр14!G20+пр15!G20</f>
        <v>0</v>
      </c>
      <c r="H20" s="30">
        <f>пр1!H20+пр2!H20+пр3!H20+пр4!H20+пр5!H20+пр6!H20+пр7!H20+пр8!H20+пр9!H20+пр10!H20+пр11!H20+пр12!H20+пр13!H20+пр14!H20+пр15!H20</f>
        <v>0</v>
      </c>
    </row>
    <row r="21" spans="2:8" ht="18.75" customHeight="1" thickBot="1">
      <c r="B21" s="11" t="s">
        <v>39</v>
      </c>
      <c r="C21" s="30">
        <f>пр1!C21+пр2!C21+пр3!C21+пр4!C21+пр5!C21+пр6!C21+пр7!C21+пр8!C21+пр9!C21+пр10!C21+пр11!C21+пр12!C21+пр13!C21+пр14!C21+пр15!C21</f>
        <v>6484400</v>
      </c>
      <c r="D21" s="30">
        <f>пр1!D21+пр2!D21+пр3!D21+пр4!D21+пр5!D21+пр6!D21+пр7!D21+пр8!D21+пр9!D21+пр10!D21+пр11!D21+пр12!D21+пр13!D21+пр14!D21+пр15!D21</f>
        <v>6484400</v>
      </c>
      <c r="E21" s="30">
        <f>пр1!E21+пр2!E21+пр3!E21+пр4!E21+пр5!E21+пр6!E21+пр7!E21+пр8!E21+пр9!E21+пр10!E21+пр11!E21+пр12!E21+пр13!E21+пр14!E21+пр15!E21</f>
        <v>2752737</v>
      </c>
      <c r="F21" s="30">
        <f>пр1!F21+пр2!F21+пр3!F21+пр4!F21+пр5!F21+пр6!F21+пр7!F21+пр8!F21+пр9!F21+пр10!F21+пр11!F21+пр12!F21+пр13!F21+пр14!F21+пр15!F21</f>
        <v>5445836</v>
      </c>
      <c r="G21" s="30">
        <f>пр1!G21+пр2!G21+пр3!G21+пр4!G21+пр5!G21+пр6!G21+пр7!G21+пр8!G21+пр9!G21+пр10!G21+пр11!G21+пр12!G21+пр13!G21+пр14!G21+пр15!G21</f>
        <v>0</v>
      </c>
      <c r="H21" s="30">
        <f>пр1!H21+пр2!H21+пр3!H21+пр4!H21+пр5!H21+пр6!H21+пр7!H21+пр8!H21+пр9!H21+пр10!H21+пр11!H21+пр12!H21+пр13!H21+пр14!H21+пр15!H21</f>
        <v>0</v>
      </c>
    </row>
    <row r="22" spans="2:8" ht="18.75" customHeight="1" thickBot="1">
      <c r="B22" s="11" t="s">
        <v>40</v>
      </c>
      <c r="C22" s="30">
        <f>пр1!C22+пр2!C22+пр3!C22+пр4!C22+пр5!C22+пр6!C22+пр7!C22+пр8!C22+пр9!C22+пр10!C22+пр11!C22+пр12!C22+пр13!C22+пр14!C22+пр15!C22</f>
        <v>800000</v>
      </c>
      <c r="D22" s="30">
        <f>пр1!D22+пр2!D22+пр3!D22+пр4!D22+пр5!D22+пр6!D22+пр7!D22+пр8!D22+пр9!D22+пр10!D22+пр11!D22+пр12!D22+пр13!D22+пр14!D22+пр15!D22</f>
        <v>800000</v>
      </c>
      <c r="E22" s="30">
        <f>пр1!E22+пр2!E22+пр3!E22+пр4!E22+пр5!E22+пр6!E22+пр7!E22+пр8!E22+пр9!E22+пр10!E22+пр11!E22+пр12!E22+пр13!E22+пр14!E22+пр15!E22</f>
        <v>1851693</v>
      </c>
      <c r="F22" s="30">
        <f>пр1!F22+пр2!F22+пр3!F22+пр4!F22+пр5!F22+пр6!F22+пр7!F22+пр8!F22+пр9!F22+пр10!F22+пр11!F22+пр12!F22+пр13!F22+пр14!F22+пр15!F22</f>
        <v>4577195</v>
      </c>
      <c r="G22" s="30">
        <f>пр1!G22+пр2!G22+пр3!G22+пр4!G22+пр5!G22+пр6!G22+пр7!G22+пр8!G22+пр9!G22+пр10!G22+пр11!G22+пр12!G22+пр13!G22+пр14!G22+пр15!G22</f>
        <v>0</v>
      </c>
      <c r="H22" s="30">
        <f>пр1!H22+пр2!H22+пр3!H22+пр4!H22+пр5!H22+пр6!H22+пр7!H22+пр8!H22+пр9!H22+пр10!H22+пр11!H22+пр12!H22+пр13!H22+пр14!H22+пр15!H22</f>
        <v>0</v>
      </c>
    </row>
    <row r="23" spans="2:8" ht="18.75" customHeight="1" thickBot="1">
      <c r="B23" s="11" t="s">
        <v>59</v>
      </c>
      <c r="C23" s="30">
        <f>пр1!C23+пр2!C23+пр3!C23+пр4!C23+пр5!C23+пр6!C23+пр7!C23+пр8!C23+пр9!C23+пр10!C23+пр11!C23+пр12!C23+пр13!C23+пр14!C23+пр15!C23</f>
        <v>0</v>
      </c>
      <c r="D23" s="30">
        <f>пр1!D23+пр2!D23+пр3!D23+пр4!D23+пр5!D23+пр6!D23+пр7!D23+пр8!D23+пр9!D23+пр10!D23+пр11!D23+пр12!D23+пр13!D23+пр14!D23+пр15!D23</f>
        <v>0</v>
      </c>
      <c r="E23" s="30">
        <f>пр1!E23+пр2!E23+пр3!E23+пр4!E23+пр5!E23+пр6!E23+пр7!E23+пр8!E23+пр9!E23+пр10!E23+пр11!E23+пр12!E23+пр13!E23+пр14!E23+пр15!E23</f>
        <v>170696</v>
      </c>
      <c r="F23" s="30">
        <f>пр1!F23+пр2!F23+пр3!F23+пр4!F23+пр5!F23+пр6!F23+пр7!F23+пр8!F23+пр9!F23+пр10!F23+пр11!F23+пр12!F23+пр13!F23+пр14!F23+пр15!F23</f>
        <v>164022</v>
      </c>
      <c r="G23" s="30">
        <f>пр1!G23+пр2!G23+пр3!G23+пр4!G23+пр5!G23+пр6!G23+пр7!G23+пр8!G23+пр9!G23+пр10!G23+пр11!G23+пр12!G23+пр13!G23+пр14!G23+пр15!G23</f>
        <v>0</v>
      </c>
      <c r="H23" s="30">
        <f>пр1!H23+пр2!H23+пр3!H23+пр4!H23+пр5!H23+пр6!H23+пр7!H23+пр8!H23+пр9!H23+пр10!H23+пр11!H23+пр12!H23+пр13!H23+пр14!H23+пр15!H23</f>
        <v>0</v>
      </c>
    </row>
    <row r="24" spans="2:8" ht="18.75" customHeight="1" thickBot="1">
      <c r="B24" s="11" t="s">
        <v>29</v>
      </c>
      <c r="C24" s="30">
        <f>пр1!C24+пр2!C24+пр3!C24+пр4!C24+пр5!C24+пр6!C24+пр7!C24+пр8!C24+пр9!C24+пр10!C24+пр11!C24+пр12!C24+пр13!C24+пр14!C24+пр15!C24</f>
        <v>0</v>
      </c>
      <c r="D24" s="30">
        <f>пр1!D24+пр2!D24+пр3!D24+пр4!D24+пр5!D24+пр6!D24+пр7!D24+пр8!D24+пр9!D24+пр10!D24+пр11!D24+пр12!D24+пр13!D24+пр14!D24+пр15!D24</f>
        <v>0</v>
      </c>
      <c r="E24" s="30">
        <f>пр1!E24+пр2!E24+пр3!E24+пр4!E24+пр5!E24+пр6!E24+пр7!E24+пр8!E24+пр9!E24+пр10!E24+пр11!E24+пр12!E24+пр13!E24+пр14!E24+пр15!E24</f>
        <v>0</v>
      </c>
      <c r="F24" s="30">
        <f>пр1!F24+пр2!F24+пр3!F24+пр4!F24+пр5!F24+пр6!F24+пр7!F24+пр8!F24+пр9!F24+пр10!F24+пр11!F24+пр12!F24+пр13!F24+пр14!F24+пр15!F24</f>
        <v>0</v>
      </c>
      <c r="G24" s="30">
        <f>пр1!G24+пр2!G24+пр3!G24+пр4!G24+пр5!G24+пр6!G24+пр7!G24+пр8!G24+пр9!G24+пр10!G24+пр11!G24+пр12!G24+пр13!G24+пр14!G24+пр15!G24</f>
        <v>0</v>
      </c>
      <c r="H24" s="30">
        <f>пр1!H24+пр2!H24+пр3!H24+пр4!H24+пр5!H24+пр6!H24+пр7!H24+пр8!H24+пр9!H24+пр10!H24+пр11!H24+пр12!H24+пр13!H24+пр14!H24+пр15!H24</f>
        <v>0</v>
      </c>
    </row>
    <row r="25" spans="2:8" ht="18.75" customHeight="1" thickBot="1">
      <c r="B25" s="11"/>
      <c r="C25" s="30"/>
      <c r="D25" s="30"/>
      <c r="E25" s="30"/>
      <c r="F25" s="30"/>
      <c r="G25" s="30"/>
      <c r="H25" s="21"/>
    </row>
    <row r="26" spans="2:8" ht="18.75" customHeight="1" thickBot="1">
      <c r="B26" s="10" t="s">
        <v>31</v>
      </c>
      <c r="C26" s="29">
        <f aca="true" t="shared" si="2" ref="C26:H26">SUM(C7,C13)</f>
        <v>433131645</v>
      </c>
      <c r="D26" s="29">
        <f t="shared" si="2"/>
        <v>432586573</v>
      </c>
      <c r="E26" s="29">
        <f t="shared" si="2"/>
        <v>67282911</v>
      </c>
      <c r="F26" s="29">
        <f t="shared" si="2"/>
        <v>141912360.23333335</v>
      </c>
      <c r="G26" s="29">
        <f t="shared" si="2"/>
        <v>0</v>
      </c>
      <c r="H26" s="29">
        <f t="shared" si="2"/>
        <v>0</v>
      </c>
    </row>
    <row r="27" spans="2:8" ht="18.75" customHeight="1" thickBot="1">
      <c r="B27" s="11"/>
      <c r="C27" s="30"/>
      <c r="D27" s="30"/>
      <c r="E27" s="30"/>
      <c r="F27" s="30"/>
      <c r="G27" s="30"/>
      <c r="H27" s="21"/>
    </row>
    <row r="28" spans="2:8" ht="18.75" customHeight="1" thickBot="1">
      <c r="B28" s="11" t="s">
        <v>32</v>
      </c>
      <c r="C28" s="30">
        <f>пр1!C28+пр2!C28+пр3!C28+пр4!C28+пр5!C28+пр6!C28+пр7!C28+пр8!C28+пр9!C28+пр10!C28+пр11!C28+пр12!C28+пр13!C28+пр14!C28+пр15!C28</f>
        <v>16416</v>
      </c>
      <c r="D28" s="30">
        <f>пр1!D28+пр2!D28+пр3!D28+пр4!D28+пр5!D28+пр6!D28+пр7!D28+пр8!D28+пр9!D28+пр10!D28+пр11!D28+пр12!D28+пр13!D28+пр14!D28+пр15!D28</f>
        <v>16416</v>
      </c>
      <c r="E28" s="30">
        <f>пр1!E28+пр2!E28+пр3!E28+пр4!E28+пр5!E28+пр6!E28+пр7!E28+пр8!E28+пр9!E28+пр10!E28+пр11!E28+пр12!E28+пр13!E28+пр14!E28+пр15!E28</f>
        <v>16127</v>
      </c>
      <c r="F28" s="30">
        <f>пр1!F28+пр2!F28+пр3!F28+пр4!F28+пр5!F28+пр6!F28+пр7!F28+пр8!F28+пр9!F28+пр10!F28+пр11!F28+пр12!F28+пр13!F28+пр14!F28+пр15!F28</f>
        <v>16153</v>
      </c>
      <c r="G28" s="30">
        <f>пр1!G28+пр2!G28+пр3!G28+пр4!G28+пр5!G28+пр6!G28+пр7!G28+пр8!G28+пр9!G28+пр10!G28+пр11!G28+пр12!G28+пр13!G28+пр14!G28+пр15!G28</f>
        <v>0</v>
      </c>
      <c r="H28" s="30">
        <f>пр1!H28+пр2!H28+пр3!H28+пр4!H28+пр5!H28+пр6!H28+пр7!H28+пр8!H28+пр9!H28+пр10!H28+пр11!H28+пр12!H28+пр13!H28+пр14!H28+пр15!H28</f>
        <v>0</v>
      </c>
    </row>
    <row r="33" spans="6:7" ht="12.75">
      <c r="F33" s="17"/>
      <c r="G33" s="17"/>
    </row>
  </sheetData>
  <sheetProtection/>
  <mergeCells count="2">
    <mergeCell ref="B2:H2"/>
    <mergeCell ref="B3:H3"/>
  </mergeCells>
  <printOptions/>
  <pageMargins left="0.23" right="0.24" top="1" bottom="1" header="0.5" footer="0.5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2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28125" style="42" customWidth="1"/>
    <col min="2" max="2" width="37.421875" style="42" customWidth="1"/>
    <col min="3" max="3" width="11.7109375" style="43" customWidth="1"/>
    <col min="4" max="4" width="11.7109375" style="44" customWidth="1"/>
    <col min="5" max="5" width="11.7109375" style="43" customWidth="1"/>
    <col min="6" max="7" width="8.7109375" style="42" bestFit="1" customWidth="1"/>
    <col min="8" max="8" width="7.8515625" style="42" bestFit="1" customWidth="1"/>
    <col min="9" max="10" width="8.7109375" style="42" bestFit="1" customWidth="1"/>
    <col min="11" max="12" width="11.140625" style="42" bestFit="1" customWidth="1"/>
    <col min="13" max="13" width="10.140625" style="42" bestFit="1" customWidth="1"/>
    <col min="14" max="15" width="11.140625" style="42" bestFit="1" customWidth="1"/>
    <col min="16" max="16384" width="9.140625" style="42" customWidth="1"/>
  </cols>
  <sheetData>
    <row r="1" spans="3:5" s="39" customFormat="1" ht="9.75" customHeight="1">
      <c r="C1" s="40"/>
      <c r="D1" s="41"/>
      <c r="E1" s="40"/>
    </row>
    <row r="2" spans="2:5" ht="30" customHeight="1">
      <c r="B2" s="53" t="s">
        <v>54</v>
      </c>
      <c r="C2" s="53"/>
      <c r="D2" s="53"/>
      <c r="E2" s="53"/>
    </row>
    <row r="3" spans="2:5" ht="12.75">
      <c r="B3" s="53" t="s">
        <v>78</v>
      </c>
      <c r="C3" s="53"/>
      <c r="D3" s="53"/>
      <c r="E3" s="53"/>
    </row>
    <row r="4" ht="13.5" thickBot="1"/>
    <row r="5" spans="2:5" ht="36.75" customHeight="1">
      <c r="B5" s="1" t="s">
        <v>22</v>
      </c>
      <c r="C5" s="2" t="s">
        <v>4</v>
      </c>
      <c r="D5" s="36" t="s">
        <v>80</v>
      </c>
      <c r="E5" s="36" t="s">
        <v>80</v>
      </c>
    </row>
    <row r="6" spans="2:5" ht="24.75" customHeight="1">
      <c r="B6" s="8" t="s">
        <v>2</v>
      </c>
      <c r="C6" s="3" t="s">
        <v>33</v>
      </c>
      <c r="D6" s="37" t="s">
        <v>81</v>
      </c>
      <c r="E6" s="37" t="s">
        <v>82</v>
      </c>
    </row>
    <row r="7" spans="2:5" ht="13.5" thickBot="1">
      <c r="B7" s="45"/>
      <c r="C7" s="28"/>
      <c r="D7" s="47"/>
      <c r="E7" s="46"/>
    </row>
    <row r="8" spans="2:5" ht="38.25" customHeight="1" thickBot="1">
      <c r="B8" s="10" t="s">
        <v>83</v>
      </c>
      <c r="C8" s="29">
        <f>SUM(C9:C13)</f>
        <v>112240593.89999999</v>
      </c>
      <c r="D8" s="34">
        <f>SUM(D9:D13)</f>
        <v>108906449.89999999</v>
      </c>
      <c r="E8" s="29">
        <f>SUM(E9:E13)</f>
        <v>3334144</v>
      </c>
    </row>
    <row r="9" spans="2:15" ht="42" customHeight="1" thickBot="1">
      <c r="B9" s="11" t="s">
        <v>69</v>
      </c>
      <c r="C9" s="30">
        <f>пр1!F26</f>
        <v>7217448.5</v>
      </c>
      <c r="D9" s="35">
        <f>пр1!F7</f>
        <v>7214341.5</v>
      </c>
      <c r="E9" s="30">
        <f>пр1!F13</f>
        <v>3107</v>
      </c>
      <c r="K9" s="48"/>
      <c r="L9" s="48"/>
      <c r="M9" s="48"/>
      <c r="N9" s="48"/>
      <c r="O9" s="48"/>
    </row>
    <row r="10" spans="2:15" ht="28.5" customHeight="1" thickBot="1">
      <c r="B10" s="11" t="s">
        <v>63</v>
      </c>
      <c r="C10" s="30">
        <f>пр2!F26</f>
        <v>13615105.1</v>
      </c>
      <c r="D10" s="35">
        <f>пр2!F7</f>
        <v>10293999.1</v>
      </c>
      <c r="E10" s="30">
        <f>пр2!F13</f>
        <v>3321106</v>
      </c>
      <c r="K10" s="48"/>
      <c r="L10" s="48"/>
      <c r="M10" s="48"/>
      <c r="N10" s="48"/>
      <c r="O10" s="48"/>
    </row>
    <row r="11" spans="2:15" ht="28.5" customHeight="1" thickBot="1">
      <c r="B11" s="11" t="s">
        <v>64</v>
      </c>
      <c r="C11" s="30">
        <f>пр3!F26</f>
        <v>87276594.1</v>
      </c>
      <c r="D11" s="35">
        <f>пр3!F7</f>
        <v>87275676.1</v>
      </c>
      <c r="E11" s="30">
        <f>пр3!F13</f>
        <v>918</v>
      </c>
      <c r="K11" s="48"/>
      <c r="L11" s="48"/>
      <c r="M11" s="48"/>
      <c r="N11" s="48"/>
      <c r="O11" s="48"/>
    </row>
    <row r="12" spans="2:15" ht="28.5" customHeight="1" thickBot="1">
      <c r="B12" s="11" t="s">
        <v>56</v>
      </c>
      <c r="C12" s="30">
        <f>пр4!F26</f>
        <v>3156798.2</v>
      </c>
      <c r="D12" s="35">
        <f>пр4!F7</f>
        <v>3116432.2</v>
      </c>
      <c r="E12" s="30">
        <f>пр4!F13</f>
        <v>40366</v>
      </c>
      <c r="K12" s="48"/>
      <c r="L12" s="48"/>
      <c r="M12" s="48"/>
      <c r="N12" s="48"/>
      <c r="O12" s="48"/>
    </row>
    <row r="13" spans="2:15" ht="28.5" customHeight="1" thickBot="1">
      <c r="B13" s="11" t="s">
        <v>55</v>
      </c>
      <c r="C13" s="30">
        <f>пр5!F26</f>
        <v>974648</v>
      </c>
      <c r="D13" s="35">
        <f>пр5!F7</f>
        <v>1006001</v>
      </c>
      <c r="E13" s="30">
        <f>пр5!F13</f>
        <v>-31353</v>
      </c>
      <c r="K13" s="48"/>
      <c r="L13" s="48"/>
      <c r="M13" s="48"/>
      <c r="N13" s="48"/>
      <c r="O13" s="48"/>
    </row>
    <row r="14" spans="2:15" ht="27.75" customHeight="1" thickBot="1">
      <c r="B14" s="10" t="s">
        <v>43</v>
      </c>
      <c r="C14" s="29">
        <f>SUM(C15:C17)</f>
        <v>6310428</v>
      </c>
      <c r="D14" s="34">
        <f>SUM(D15:D17)</f>
        <v>2216937</v>
      </c>
      <c r="E14" s="29">
        <f>SUM(E15:E17)</f>
        <v>4093491</v>
      </c>
      <c r="K14" s="48"/>
      <c r="L14" s="48"/>
      <c r="M14" s="48"/>
      <c r="N14" s="48"/>
      <c r="O14" s="48"/>
    </row>
    <row r="15" spans="2:15" ht="28.5" customHeight="1" thickBot="1">
      <c r="B15" s="11" t="s">
        <v>65</v>
      </c>
      <c r="C15" s="30">
        <f>пр6!F26</f>
        <v>1345993</v>
      </c>
      <c r="D15" s="35">
        <f>пр6!F7</f>
        <v>1345993</v>
      </c>
      <c r="E15" s="30">
        <f>пр6!F13</f>
        <v>0</v>
      </c>
      <c r="K15" s="48"/>
      <c r="L15" s="48"/>
      <c r="M15" s="48"/>
      <c r="N15" s="48"/>
      <c r="O15" s="48"/>
    </row>
    <row r="16" spans="2:15" ht="28.5" customHeight="1" thickBot="1">
      <c r="B16" s="11" t="s">
        <v>52</v>
      </c>
      <c r="C16" s="30">
        <f>пр7!F26</f>
        <v>896826</v>
      </c>
      <c r="D16" s="35">
        <f>пр7!F7</f>
        <v>669016</v>
      </c>
      <c r="E16" s="30">
        <f>пр7!F13</f>
        <v>227810</v>
      </c>
      <c r="K16" s="48"/>
      <c r="L16" s="48"/>
      <c r="M16" s="48"/>
      <c r="N16" s="48"/>
      <c r="O16" s="48"/>
    </row>
    <row r="17" spans="2:15" ht="28.5" customHeight="1" thickBot="1">
      <c r="B17" s="11" t="s">
        <v>67</v>
      </c>
      <c r="C17" s="30">
        <f>пр8!F26</f>
        <v>4067609</v>
      </c>
      <c r="D17" s="35">
        <f>пр8!F7</f>
        <v>201928</v>
      </c>
      <c r="E17" s="30">
        <f>пр8!F13</f>
        <v>3865681</v>
      </c>
      <c r="K17" s="48"/>
      <c r="L17" s="48"/>
      <c r="M17" s="48"/>
      <c r="N17" s="48"/>
      <c r="O17" s="48"/>
    </row>
    <row r="18" spans="2:15" ht="28.5" customHeight="1" thickBot="1">
      <c r="B18" s="10" t="s">
        <v>57</v>
      </c>
      <c r="C18" s="29">
        <f>SUM(C19:C20)</f>
        <v>7151861</v>
      </c>
      <c r="D18" s="29">
        <f>SUM(D19:D20)</f>
        <v>5125672</v>
      </c>
      <c r="E18" s="29">
        <f>SUM(E19:E20)</f>
        <v>2026189</v>
      </c>
      <c r="K18" s="48"/>
      <c r="L18" s="48"/>
      <c r="M18" s="48"/>
      <c r="N18" s="48"/>
      <c r="O18" s="48"/>
    </row>
    <row r="19" spans="2:15" ht="28.5" customHeight="1" thickBot="1">
      <c r="B19" s="11" t="s">
        <v>68</v>
      </c>
      <c r="C19" s="30">
        <f>пр9!F26</f>
        <v>651383</v>
      </c>
      <c r="D19" s="35">
        <f>пр9!F7</f>
        <v>651383</v>
      </c>
      <c r="E19" s="30">
        <f>пр9!F13</f>
        <v>0</v>
      </c>
      <c r="K19" s="48"/>
      <c r="L19" s="48"/>
      <c r="M19" s="48"/>
      <c r="N19" s="48"/>
      <c r="O19" s="48"/>
    </row>
    <row r="20" spans="2:15" ht="28.5" customHeight="1" thickBot="1">
      <c r="B20" s="11" t="s">
        <v>70</v>
      </c>
      <c r="C20" s="30">
        <f>пр10!F26</f>
        <v>6500478</v>
      </c>
      <c r="D20" s="35">
        <f>пр10!F7</f>
        <v>4474289</v>
      </c>
      <c r="E20" s="30">
        <f>пр10!F13</f>
        <v>2026189</v>
      </c>
      <c r="K20" s="48"/>
      <c r="L20" s="48"/>
      <c r="M20" s="48"/>
      <c r="N20" s="48"/>
      <c r="O20" s="48"/>
    </row>
    <row r="21" spans="2:15" ht="27.75" customHeight="1" thickBot="1">
      <c r="B21" s="10" t="s">
        <v>44</v>
      </c>
      <c r="C21" s="29">
        <f>SUM(C22:C24)</f>
        <v>4084168</v>
      </c>
      <c r="D21" s="29">
        <f>SUM(D22:D24)</f>
        <v>1395638</v>
      </c>
      <c r="E21" s="29">
        <f>SUM(E22:E24)</f>
        <v>2688530</v>
      </c>
      <c r="K21" s="48"/>
      <c r="L21" s="48"/>
      <c r="M21" s="48"/>
      <c r="N21" s="48"/>
      <c r="O21" s="48"/>
    </row>
    <row r="22" spans="2:15" ht="28.5" customHeight="1" thickBot="1">
      <c r="B22" s="11" t="s">
        <v>75</v>
      </c>
      <c r="C22" s="30">
        <f>пр11!F26</f>
        <v>296454</v>
      </c>
      <c r="D22" s="30">
        <f>пр11!F7</f>
        <v>235854</v>
      </c>
      <c r="E22" s="30">
        <f>пр11!F13</f>
        <v>60600</v>
      </c>
      <c r="K22" s="48"/>
      <c r="L22" s="48"/>
      <c r="M22" s="48"/>
      <c r="N22" s="48"/>
      <c r="O22" s="48"/>
    </row>
    <row r="23" spans="2:15" ht="42" customHeight="1" thickBot="1">
      <c r="B23" s="11" t="s">
        <v>72</v>
      </c>
      <c r="C23" s="30">
        <f>пр12!F26</f>
        <v>373620</v>
      </c>
      <c r="D23" s="30">
        <f>пр12!F7</f>
        <v>381868</v>
      </c>
      <c r="E23" s="30">
        <f>пр12!F13</f>
        <v>-8248</v>
      </c>
      <c r="K23" s="48"/>
      <c r="L23" s="48"/>
      <c r="M23" s="48"/>
      <c r="N23" s="48"/>
      <c r="O23" s="48"/>
    </row>
    <row r="24" spans="2:15" ht="64.5" thickBot="1">
      <c r="B24" s="11" t="s">
        <v>73</v>
      </c>
      <c r="C24" s="30">
        <f>пр13!F26</f>
        <v>3414094</v>
      </c>
      <c r="D24" s="30">
        <f>пр13!F7</f>
        <v>777916</v>
      </c>
      <c r="E24" s="30">
        <f>пр13!F13</f>
        <v>2636178</v>
      </c>
      <c r="K24" s="48"/>
      <c r="L24" s="48"/>
      <c r="M24" s="48"/>
      <c r="N24" s="48"/>
      <c r="O24" s="48"/>
    </row>
    <row r="25" spans="2:15" ht="23.25" customHeight="1" thickBot="1">
      <c r="B25" s="10" t="s">
        <v>76</v>
      </c>
      <c r="C25" s="29">
        <f>SUM(C26)</f>
        <v>5098560</v>
      </c>
      <c r="D25" s="29">
        <f>SUM(D26)</f>
        <v>1082418</v>
      </c>
      <c r="E25" s="29">
        <f>SUM(E26)</f>
        <v>4016142</v>
      </c>
      <c r="K25" s="48"/>
      <c r="L25" s="48"/>
      <c r="M25" s="48"/>
      <c r="N25" s="48"/>
      <c r="O25" s="48"/>
    </row>
    <row r="26" spans="2:15" ht="13.5" thickBot="1">
      <c r="B26" s="11" t="s">
        <v>71</v>
      </c>
      <c r="C26" s="30">
        <f>пр14!F26</f>
        <v>5098560</v>
      </c>
      <c r="D26" s="30">
        <f>пр14!F7</f>
        <v>1082418</v>
      </c>
      <c r="E26" s="30">
        <f>пр14!F13</f>
        <v>4016142</v>
      </c>
      <c r="K26" s="48"/>
      <c r="L26" s="48"/>
      <c r="M26" s="48"/>
      <c r="N26" s="48"/>
      <c r="O26" s="48"/>
    </row>
    <row r="27" spans="2:15" ht="13.5" thickBot="1">
      <c r="B27" s="11"/>
      <c r="C27" s="30"/>
      <c r="D27" s="35"/>
      <c r="E27" s="30"/>
      <c r="K27" s="48"/>
      <c r="L27" s="48"/>
      <c r="M27" s="48"/>
      <c r="N27" s="48"/>
      <c r="O27" s="48"/>
    </row>
    <row r="28" spans="2:15" ht="13.5" thickBot="1">
      <c r="B28" s="10" t="s">
        <v>74</v>
      </c>
      <c r="C28" s="29">
        <f>пр15!F26</f>
        <v>7026749.333333333</v>
      </c>
      <c r="D28" s="29">
        <f>пр15!F7</f>
        <v>6968458.333333333</v>
      </c>
      <c r="E28" s="29">
        <f>пр15!F13</f>
        <v>58291</v>
      </c>
      <c r="K28" s="48"/>
      <c r="L28" s="48"/>
      <c r="M28" s="48"/>
      <c r="N28" s="48"/>
      <c r="O28" s="48"/>
    </row>
    <row r="29" spans="2:15" ht="23.25" customHeight="1" thickBot="1">
      <c r="B29" s="10" t="s">
        <v>23</v>
      </c>
      <c r="C29" s="29">
        <f>SUM(C8,C14,C18,C28,C25,C21)</f>
        <v>141912360.23333332</v>
      </c>
      <c r="D29" s="34">
        <f>SUM(D8,D14,D18,D28,D25,D21)</f>
        <v>125695573.23333332</v>
      </c>
      <c r="E29" s="29">
        <f>SUM(E8,E14,E18,E28,E25,E21)</f>
        <v>16216787</v>
      </c>
      <c r="K29" s="48"/>
      <c r="L29" s="48"/>
      <c r="M29" s="48"/>
      <c r="N29" s="48"/>
      <c r="O29" s="48"/>
    </row>
    <row r="30" ht="12.75">
      <c r="L30" s="48"/>
    </row>
    <row r="31" ht="12.75">
      <c r="L31" s="48"/>
    </row>
    <row r="32" ht="12.75">
      <c r="L32" s="48"/>
    </row>
    <row r="33" ht="12.75">
      <c r="L33" s="48"/>
    </row>
    <row r="34" ht="12.75">
      <c r="L34" s="48"/>
    </row>
    <row r="35" ht="12.75">
      <c r="L35" s="48"/>
    </row>
    <row r="36" ht="12.75">
      <c r="L36" s="48"/>
    </row>
    <row r="37" ht="12.75">
      <c r="L37" s="48"/>
    </row>
    <row r="38" ht="12.75">
      <c r="L38" s="48"/>
    </row>
    <row r="39" ht="12.75">
      <c r="L39" s="48"/>
    </row>
    <row r="40" ht="12.75">
      <c r="L40" s="48"/>
    </row>
    <row r="41" ht="12.75">
      <c r="L41" s="48"/>
    </row>
    <row r="42" ht="12.75">
      <c r="L42" s="48"/>
    </row>
    <row r="43" ht="12.75">
      <c r="L43" s="48"/>
    </row>
    <row r="44" ht="12.75">
      <c r="L44" s="48"/>
    </row>
    <row r="45" ht="12.75">
      <c r="L45" s="48"/>
    </row>
    <row r="46" ht="12.75">
      <c r="L46" s="48"/>
    </row>
    <row r="47" ht="12.75">
      <c r="L47" s="48"/>
    </row>
    <row r="48" ht="12.75">
      <c r="L48" s="48"/>
    </row>
    <row r="49" ht="12.75">
      <c r="L49" s="48"/>
    </row>
    <row r="50" ht="12.75">
      <c r="L50" s="48"/>
    </row>
    <row r="51" ht="12.75">
      <c r="L51" s="48"/>
    </row>
    <row r="52" ht="12.75">
      <c r="L52" s="48"/>
    </row>
    <row r="53" ht="12.75">
      <c r="L53" s="48"/>
    </row>
    <row r="54" ht="12.75">
      <c r="L54" s="48"/>
    </row>
    <row r="55" ht="12.75">
      <c r="L55" s="48"/>
    </row>
    <row r="56" ht="12.75">
      <c r="L56" s="48"/>
    </row>
    <row r="57" ht="12.75">
      <c r="L57" s="48"/>
    </row>
    <row r="58" ht="12.75">
      <c r="L58" s="48"/>
    </row>
    <row r="59" ht="12.75">
      <c r="L59" s="48"/>
    </row>
    <row r="60" ht="12.75">
      <c r="L60" s="48"/>
    </row>
    <row r="61" ht="12.75">
      <c r="L61" s="48"/>
    </row>
    <row r="62" ht="12.75">
      <c r="L62" s="48"/>
    </row>
    <row r="63" ht="12.75">
      <c r="L63" s="48"/>
    </row>
    <row r="64" ht="12.75">
      <c r="L64" s="48"/>
    </row>
    <row r="65" ht="12.75">
      <c r="L65" s="48"/>
    </row>
    <row r="66" ht="12.75">
      <c r="L66" s="48"/>
    </row>
    <row r="67" ht="12.75">
      <c r="L67" s="48"/>
    </row>
    <row r="68" ht="12.75">
      <c r="L68" s="48"/>
    </row>
    <row r="69" ht="12.75">
      <c r="L69" s="48"/>
    </row>
    <row r="70" ht="12.75">
      <c r="L70" s="48"/>
    </row>
    <row r="71" ht="12.75">
      <c r="L71" s="48"/>
    </row>
    <row r="72" ht="12.75">
      <c r="L72" s="48"/>
    </row>
    <row r="73" ht="12.75">
      <c r="L73" s="48"/>
    </row>
    <row r="74" ht="12.75">
      <c r="L74" s="48"/>
    </row>
    <row r="75" ht="12.75">
      <c r="L75" s="48"/>
    </row>
    <row r="76" ht="12.75">
      <c r="L76" s="48"/>
    </row>
    <row r="77" ht="12.75">
      <c r="L77" s="48"/>
    </row>
    <row r="78" ht="12.75">
      <c r="L78" s="48"/>
    </row>
    <row r="79" ht="12.75">
      <c r="L79" s="48"/>
    </row>
    <row r="80" ht="12.75">
      <c r="L80" s="48"/>
    </row>
    <row r="81" ht="12.75">
      <c r="L81" s="48"/>
    </row>
    <row r="82" ht="12.75">
      <c r="L82" s="48"/>
    </row>
    <row r="83" ht="12.75">
      <c r="L83" s="48"/>
    </row>
    <row r="84" ht="12.75">
      <c r="L84" s="48"/>
    </row>
    <row r="85" ht="12.75">
      <c r="L85" s="48"/>
    </row>
    <row r="86" ht="12.75">
      <c r="L86" s="48"/>
    </row>
    <row r="87" ht="12.75">
      <c r="L87" s="48"/>
    </row>
    <row r="88" ht="12.75">
      <c r="L88" s="48"/>
    </row>
    <row r="89" ht="12.75">
      <c r="L89" s="48"/>
    </row>
    <row r="90" ht="12.75">
      <c r="L90" s="48"/>
    </row>
    <row r="91" ht="12.75">
      <c r="L91" s="48"/>
    </row>
    <row r="92" ht="12.75">
      <c r="L92" s="48"/>
    </row>
    <row r="93" ht="12.75">
      <c r="L93" s="48"/>
    </row>
    <row r="94" ht="12.75">
      <c r="L94" s="48"/>
    </row>
    <row r="95" ht="12.75">
      <c r="L95" s="48"/>
    </row>
    <row r="96" ht="12.75">
      <c r="L96" s="48"/>
    </row>
    <row r="97" ht="12.75">
      <c r="L97" s="48"/>
    </row>
    <row r="98" ht="12.75">
      <c r="L98" s="48"/>
    </row>
    <row r="99" ht="12.75">
      <c r="L99" s="48"/>
    </row>
    <row r="100" ht="12.75">
      <c r="L100" s="48"/>
    </row>
    <row r="101" ht="12.75">
      <c r="L101" s="48"/>
    </row>
    <row r="102" ht="12.75">
      <c r="L102" s="48"/>
    </row>
    <row r="103" ht="12.75">
      <c r="L103" s="48"/>
    </row>
    <row r="104" ht="12.75">
      <c r="L104" s="48"/>
    </row>
    <row r="105" ht="12.75">
      <c r="L105" s="48"/>
    </row>
    <row r="106" ht="12.75">
      <c r="L106" s="48"/>
    </row>
    <row r="107" ht="12.75">
      <c r="L107" s="48"/>
    </row>
    <row r="108" ht="12.75">
      <c r="L108" s="48"/>
    </row>
    <row r="109" ht="12.75">
      <c r="L109" s="48"/>
    </row>
    <row r="110" ht="12.75">
      <c r="L110" s="48"/>
    </row>
    <row r="111" ht="12.75">
      <c r="L111" s="48"/>
    </row>
    <row r="112" ht="12.75">
      <c r="L112" s="48"/>
    </row>
    <row r="113" ht="12.75">
      <c r="L113" s="48"/>
    </row>
    <row r="114" ht="12.75">
      <c r="L114" s="48"/>
    </row>
    <row r="115" ht="12.75">
      <c r="L115" s="48"/>
    </row>
    <row r="116" ht="12.75">
      <c r="L116" s="48"/>
    </row>
    <row r="117" ht="12.75">
      <c r="L117" s="48"/>
    </row>
    <row r="118" ht="12.75">
      <c r="L118" s="48"/>
    </row>
    <row r="119" ht="12.75">
      <c r="L119" s="48"/>
    </row>
    <row r="120" ht="12.75">
      <c r="L120" s="48"/>
    </row>
    <row r="121" ht="12.75">
      <c r="L121" s="48"/>
    </row>
    <row r="122" ht="12.75">
      <c r="L122" s="48"/>
    </row>
    <row r="123" ht="12.75">
      <c r="L123" s="48"/>
    </row>
    <row r="124" ht="12.75">
      <c r="L124" s="48"/>
    </row>
    <row r="125" ht="12.75">
      <c r="L125" s="48"/>
    </row>
    <row r="126" ht="12.75">
      <c r="L126" s="48"/>
    </row>
    <row r="127" ht="12.75">
      <c r="L127" s="48"/>
    </row>
    <row r="128" ht="12.75">
      <c r="L128" s="48"/>
    </row>
    <row r="129" ht="12.75">
      <c r="L129" s="48"/>
    </row>
  </sheetData>
  <sheetProtection/>
  <mergeCells count="2">
    <mergeCell ref="B2:E2"/>
    <mergeCell ref="B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129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.28125" style="42" customWidth="1"/>
    <col min="2" max="2" width="37.421875" style="42" customWidth="1"/>
    <col min="3" max="6" width="11.7109375" style="43" customWidth="1"/>
    <col min="7" max="7" width="11.7109375" style="44" customWidth="1"/>
    <col min="8" max="8" width="11.7109375" style="43" customWidth="1"/>
    <col min="9" max="10" width="8.7109375" style="42" bestFit="1" customWidth="1"/>
    <col min="11" max="11" width="7.8515625" style="42" bestFit="1" customWidth="1"/>
    <col min="12" max="13" width="8.7109375" style="42" bestFit="1" customWidth="1"/>
    <col min="14" max="15" width="11.140625" style="42" bestFit="1" customWidth="1"/>
    <col min="16" max="16" width="10.140625" style="42" bestFit="1" customWidth="1"/>
    <col min="17" max="18" width="11.140625" style="42" bestFit="1" customWidth="1"/>
    <col min="19" max="16384" width="9.140625" style="42" customWidth="1"/>
  </cols>
  <sheetData>
    <row r="1" spans="3:8" s="39" customFormat="1" ht="9.75" customHeight="1">
      <c r="C1" s="40"/>
      <c r="D1" s="40"/>
      <c r="E1" s="40"/>
      <c r="F1" s="40"/>
      <c r="G1" s="41"/>
      <c r="H1" s="40"/>
    </row>
    <row r="2" spans="2:8" ht="30" customHeight="1">
      <c r="B2" s="53" t="s">
        <v>54</v>
      </c>
      <c r="C2" s="53"/>
      <c r="D2" s="53"/>
      <c r="E2" s="53"/>
      <c r="F2" s="53"/>
      <c r="G2" s="53"/>
      <c r="H2" s="53"/>
    </row>
    <row r="3" spans="2:8" ht="12.75">
      <c r="B3" s="53" t="s">
        <v>78</v>
      </c>
      <c r="C3" s="53"/>
      <c r="D3" s="53"/>
      <c r="E3" s="53"/>
      <c r="F3" s="53"/>
      <c r="G3" s="53"/>
      <c r="H3" s="53"/>
    </row>
    <row r="4" ht="13.5" thickBot="1"/>
    <row r="5" spans="2:8" ht="36.75" customHeight="1">
      <c r="B5" s="1" t="s">
        <v>22</v>
      </c>
      <c r="C5" s="24" t="s">
        <v>66</v>
      </c>
      <c r="D5" s="2" t="s">
        <v>35</v>
      </c>
      <c r="E5" s="2" t="s">
        <v>4</v>
      </c>
      <c r="F5" s="2" t="s">
        <v>4</v>
      </c>
      <c r="G5" s="36" t="s">
        <v>4</v>
      </c>
      <c r="H5" s="2" t="s">
        <v>4</v>
      </c>
    </row>
    <row r="6" spans="2:8" ht="24.75" customHeight="1">
      <c r="B6" s="8" t="s">
        <v>2</v>
      </c>
      <c r="C6" s="25"/>
      <c r="D6" s="26"/>
      <c r="E6" s="3" t="s">
        <v>34</v>
      </c>
      <c r="F6" s="3" t="s">
        <v>33</v>
      </c>
      <c r="G6" s="37" t="s">
        <v>5</v>
      </c>
      <c r="H6" s="3" t="s">
        <v>6</v>
      </c>
    </row>
    <row r="7" spans="2:8" ht="13.5" thickBot="1">
      <c r="B7" s="45"/>
      <c r="C7" s="27"/>
      <c r="D7" s="46"/>
      <c r="E7" s="28"/>
      <c r="F7" s="28"/>
      <c r="G7" s="47"/>
      <c r="H7" s="46"/>
    </row>
    <row r="8" spans="2:8" ht="38.25" customHeight="1" thickBot="1">
      <c r="B8" s="10" t="s">
        <v>83</v>
      </c>
      <c r="C8" s="29">
        <f aca="true" t="shared" si="0" ref="C8:H8">SUM(C9:C13)</f>
        <v>339114800</v>
      </c>
      <c r="D8" s="29">
        <f t="shared" si="0"/>
        <v>338569728</v>
      </c>
      <c r="E8" s="29">
        <f t="shared" si="0"/>
        <v>51305766</v>
      </c>
      <c r="F8" s="29">
        <f t="shared" si="0"/>
        <v>112240593.89999999</v>
      </c>
      <c r="G8" s="34">
        <f t="shared" si="0"/>
        <v>0</v>
      </c>
      <c r="H8" s="29">
        <f t="shared" si="0"/>
        <v>0</v>
      </c>
    </row>
    <row r="9" spans="2:18" ht="42" customHeight="1" thickBot="1">
      <c r="B9" s="11" t="s">
        <v>69</v>
      </c>
      <c r="C9" s="30">
        <f>пр1!C26</f>
        <v>28181085</v>
      </c>
      <c r="D9" s="30">
        <f>пр1!D26</f>
        <v>28741085</v>
      </c>
      <c r="E9" s="30">
        <f>пр1!E26</f>
        <v>2439676</v>
      </c>
      <c r="F9" s="30">
        <f>пр1!F26</f>
        <v>7217448.5</v>
      </c>
      <c r="G9" s="35">
        <f>пр1!G26</f>
        <v>0</v>
      </c>
      <c r="H9" s="30">
        <f>пр1!H26</f>
        <v>0</v>
      </c>
      <c r="N9" s="48"/>
      <c r="O9" s="48"/>
      <c r="P9" s="48"/>
      <c r="Q9" s="48"/>
      <c r="R9" s="48"/>
    </row>
    <row r="10" spans="2:18" ht="28.5" customHeight="1" thickBot="1">
      <c r="B10" s="11" t="s">
        <v>63</v>
      </c>
      <c r="C10" s="30">
        <f>пр2!C26</f>
        <v>64378572</v>
      </c>
      <c r="D10" s="30">
        <f>пр2!D26</f>
        <v>64378572</v>
      </c>
      <c r="E10" s="30">
        <f>пр2!E26</f>
        <v>5668740</v>
      </c>
      <c r="F10" s="30">
        <f>пр2!F26</f>
        <v>13615105.1</v>
      </c>
      <c r="G10" s="35">
        <f>пр2!G26</f>
        <v>0</v>
      </c>
      <c r="H10" s="30">
        <f>пр2!H26</f>
        <v>0</v>
      </c>
      <c r="N10" s="48"/>
      <c r="O10" s="48"/>
      <c r="P10" s="48"/>
      <c r="Q10" s="48"/>
      <c r="R10" s="48"/>
    </row>
    <row r="11" spans="2:18" ht="28.5" customHeight="1" thickBot="1">
      <c r="B11" s="11" t="s">
        <v>64</v>
      </c>
      <c r="C11" s="30">
        <f>пр3!C26</f>
        <v>233543458</v>
      </c>
      <c r="D11" s="30">
        <f>пр3!D26</f>
        <v>232438386</v>
      </c>
      <c r="E11" s="30">
        <f>пр3!E26</f>
        <v>41519511</v>
      </c>
      <c r="F11" s="30">
        <f>пр3!F26</f>
        <v>87276594.1</v>
      </c>
      <c r="G11" s="35">
        <f>пр3!G26</f>
        <v>0</v>
      </c>
      <c r="H11" s="30">
        <f>пр3!H26</f>
        <v>0</v>
      </c>
      <c r="N11" s="48"/>
      <c r="O11" s="48"/>
      <c r="P11" s="48"/>
      <c r="Q11" s="48"/>
      <c r="R11" s="48"/>
    </row>
    <row r="12" spans="2:18" ht="28.5" customHeight="1" thickBot="1">
      <c r="B12" s="11" t="s">
        <v>56</v>
      </c>
      <c r="C12" s="30">
        <f>пр4!C26</f>
        <v>5822811</v>
      </c>
      <c r="D12" s="30">
        <f>пр4!D26</f>
        <v>5822811</v>
      </c>
      <c r="E12" s="30">
        <f>пр4!E26</f>
        <v>1198116</v>
      </c>
      <c r="F12" s="30">
        <f>пр4!F26</f>
        <v>3156798.2</v>
      </c>
      <c r="G12" s="35">
        <f>пр4!G26</f>
        <v>0</v>
      </c>
      <c r="H12" s="30">
        <f>пр4!H26</f>
        <v>0</v>
      </c>
      <c r="N12" s="48"/>
      <c r="O12" s="48"/>
      <c r="P12" s="48"/>
      <c r="Q12" s="48"/>
      <c r="R12" s="48"/>
    </row>
    <row r="13" spans="2:18" ht="28.5" customHeight="1" thickBot="1">
      <c r="B13" s="11" t="s">
        <v>55</v>
      </c>
      <c r="C13" s="30">
        <f>пр5!C26</f>
        <v>7188874</v>
      </c>
      <c r="D13" s="30">
        <f>пр5!D26</f>
        <v>7188874</v>
      </c>
      <c r="E13" s="30">
        <f>пр5!E26</f>
        <v>479723</v>
      </c>
      <c r="F13" s="30">
        <f>пр5!F26</f>
        <v>974648</v>
      </c>
      <c r="G13" s="35">
        <f>пр5!G26</f>
        <v>0</v>
      </c>
      <c r="H13" s="30">
        <f>пр5!H26</f>
        <v>0</v>
      </c>
      <c r="N13" s="48"/>
      <c r="O13" s="48"/>
      <c r="P13" s="48"/>
      <c r="Q13" s="48"/>
      <c r="R13" s="48"/>
    </row>
    <row r="14" spans="2:18" ht="27.75" customHeight="1" thickBot="1">
      <c r="B14" s="10" t="s">
        <v>43</v>
      </c>
      <c r="C14" s="29">
        <f aca="true" t="shared" si="1" ref="C14:H14">SUM(C15:C17)</f>
        <v>15121000</v>
      </c>
      <c r="D14" s="29">
        <f t="shared" si="1"/>
        <v>15121000</v>
      </c>
      <c r="E14" s="29">
        <f t="shared" si="1"/>
        <v>2832715</v>
      </c>
      <c r="F14" s="29">
        <f t="shared" si="1"/>
        <v>6310428</v>
      </c>
      <c r="G14" s="34">
        <f t="shared" si="1"/>
        <v>0</v>
      </c>
      <c r="H14" s="29">
        <f t="shared" si="1"/>
        <v>0</v>
      </c>
      <c r="N14" s="48"/>
      <c r="O14" s="48"/>
      <c r="P14" s="48"/>
      <c r="Q14" s="48"/>
      <c r="R14" s="48"/>
    </row>
    <row r="15" spans="2:18" ht="28.5" customHeight="1" thickBot="1">
      <c r="B15" s="11" t="s">
        <v>65</v>
      </c>
      <c r="C15" s="30">
        <f>пр6!C26</f>
        <v>3175695</v>
      </c>
      <c r="D15" s="30">
        <f>пр6!D26</f>
        <v>3175695</v>
      </c>
      <c r="E15" s="30">
        <f>пр6!E26</f>
        <v>462438</v>
      </c>
      <c r="F15" s="30">
        <f>пр6!F26</f>
        <v>1345993</v>
      </c>
      <c r="G15" s="35">
        <f>пр6!G26</f>
        <v>0</v>
      </c>
      <c r="H15" s="30">
        <f>пр6!H26</f>
        <v>0</v>
      </c>
      <c r="N15" s="48"/>
      <c r="O15" s="48"/>
      <c r="P15" s="48"/>
      <c r="Q15" s="48"/>
      <c r="R15" s="48"/>
    </row>
    <row r="16" spans="2:18" ht="28.5" customHeight="1" thickBot="1">
      <c r="B16" s="11" t="s">
        <v>52</v>
      </c>
      <c r="C16" s="30">
        <f>пр7!C26</f>
        <v>2945505</v>
      </c>
      <c r="D16" s="30">
        <f>пр7!D26</f>
        <v>2945505</v>
      </c>
      <c r="E16" s="30">
        <f>пр7!E26</f>
        <v>449187</v>
      </c>
      <c r="F16" s="30">
        <f>пр7!F26</f>
        <v>896826</v>
      </c>
      <c r="G16" s="35">
        <f>пр7!G26</f>
        <v>0</v>
      </c>
      <c r="H16" s="30">
        <f>пр7!H26</f>
        <v>0</v>
      </c>
      <c r="N16" s="48"/>
      <c r="O16" s="48"/>
      <c r="P16" s="48"/>
      <c r="Q16" s="48"/>
      <c r="R16" s="48"/>
    </row>
    <row r="17" spans="2:18" ht="28.5" customHeight="1" thickBot="1">
      <c r="B17" s="11" t="s">
        <v>67</v>
      </c>
      <c r="C17" s="30">
        <f>пр8!C26</f>
        <v>8999800</v>
      </c>
      <c r="D17" s="30">
        <f>пр8!D26</f>
        <v>8999800</v>
      </c>
      <c r="E17" s="30">
        <f>пр8!E26</f>
        <v>1921090</v>
      </c>
      <c r="F17" s="30">
        <f>пр8!F26</f>
        <v>4067609</v>
      </c>
      <c r="G17" s="35">
        <f>пр8!G26</f>
        <v>0</v>
      </c>
      <c r="H17" s="30">
        <f>пр8!H26</f>
        <v>0</v>
      </c>
      <c r="N17" s="48"/>
      <c r="O17" s="48"/>
      <c r="P17" s="48"/>
      <c r="Q17" s="48"/>
      <c r="R17" s="48"/>
    </row>
    <row r="18" spans="2:18" ht="28.5" customHeight="1" thickBot="1">
      <c r="B18" s="10" t="s">
        <v>57</v>
      </c>
      <c r="C18" s="29">
        <f aca="true" t="shared" si="2" ref="C18:H18">SUM(C19:C20)</f>
        <v>15894745</v>
      </c>
      <c r="D18" s="29">
        <f t="shared" si="2"/>
        <v>15894745</v>
      </c>
      <c r="E18" s="29">
        <f t="shared" si="2"/>
        <v>3701745</v>
      </c>
      <c r="F18" s="29">
        <f t="shared" si="2"/>
        <v>7151861</v>
      </c>
      <c r="G18" s="29">
        <f t="shared" si="2"/>
        <v>0</v>
      </c>
      <c r="H18" s="29">
        <f t="shared" si="2"/>
        <v>0</v>
      </c>
      <c r="N18" s="48"/>
      <c r="O18" s="48"/>
      <c r="P18" s="48"/>
      <c r="Q18" s="48"/>
      <c r="R18" s="48"/>
    </row>
    <row r="19" spans="2:18" ht="28.5" customHeight="1" thickBot="1">
      <c r="B19" s="11" t="s">
        <v>68</v>
      </c>
      <c r="C19" s="30">
        <f>пр9!C26</f>
        <v>1225262</v>
      </c>
      <c r="D19" s="30">
        <f>пр9!D26</f>
        <v>1225262</v>
      </c>
      <c r="E19" s="30">
        <f>пр9!E26</f>
        <v>243662</v>
      </c>
      <c r="F19" s="30">
        <f>пр9!F26</f>
        <v>651383</v>
      </c>
      <c r="G19" s="35">
        <f>пр9!G26</f>
        <v>0</v>
      </c>
      <c r="H19" s="30">
        <f>пр9!H26</f>
        <v>0</v>
      </c>
      <c r="N19" s="48"/>
      <c r="O19" s="48"/>
      <c r="P19" s="48"/>
      <c r="Q19" s="48"/>
      <c r="R19" s="48"/>
    </row>
    <row r="20" spans="2:18" ht="28.5" customHeight="1" thickBot="1">
      <c r="B20" s="11" t="s">
        <v>70</v>
      </c>
      <c r="C20" s="30">
        <f>пр10!C26</f>
        <v>14669483</v>
      </c>
      <c r="D20" s="30">
        <f>пр10!D26</f>
        <v>14669483</v>
      </c>
      <c r="E20" s="30">
        <f>пр10!E26</f>
        <v>3458083</v>
      </c>
      <c r="F20" s="30">
        <f>пр10!F26</f>
        <v>6500478</v>
      </c>
      <c r="G20" s="35">
        <f>пр10!G26</f>
        <v>0</v>
      </c>
      <c r="H20" s="30">
        <f>пр10!H26</f>
        <v>0</v>
      </c>
      <c r="N20" s="48"/>
      <c r="O20" s="48"/>
      <c r="P20" s="48"/>
      <c r="Q20" s="48"/>
      <c r="R20" s="48"/>
    </row>
    <row r="21" spans="2:18" ht="27.75" customHeight="1" thickBot="1">
      <c r="B21" s="10" t="s">
        <v>44</v>
      </c>
      <c r="C21" s="29">
        <f aca="true" t="shared" si="3" ref="C21:H21">SUM(C22:C24)</f>
        <v>51179300</v>
      </c>
      <c r="D21" s="29">
        <f t="shared" si="3"/>
        <v>51179300</v>
      </c>
      <c r="E21" s="29">
        <f t="shared" si="3"/>
        <v>2981044</v>
      </c>
      <c r="F21" s="29">
        <f t="shared" si="3"/>
        <v>4084168</v>
      </c>
      <c r="G21" s="29">
        <f t="shared" si="3"/>
        <v>0</v>
      </c>
      <c r="H21" s="29">
        <f t="shared" si="3"/>
        <v>0</v>
      </c>
      <c r="N21" s="48"/>
      <c r="O21" s="48"/>
      <c r="P21" s="48"/>
      <c r="Q21" s="48"/>
      <c r="R21" s="48"/>
    </row>
    <row r="22" spans="2:18" ht="28.5" customHeight="1" thickBot="1">
      <c r="B22" s="11" t="s">
        <v>75</v>
      </c>
      <c r="C22" s="30">
        <f>пр11!C26</f>
        <v>1328223</v>
      </c>
      <c r="D22" s="30">
        <f>пр11!D26</f>
        <v>1328223</v>
      </c>
      <c r="E22" s="30">
        <f>пр11!E26</f>
        <v>44255</v>
      </c>
      <c r="F22" s="30">
        <f>пр11!F26</f>
        <v>296454</v>
      </c>
      <c r="G22" s="30">
        <f>пр11!G26</f>
        <v>0</v>
      </c>
      <c r="H22" s="30">
        <f>пр11!H26</f>
        <v>0</v>
      </c>
      <c r="N22" s="48"/>
      <c r="O22" s="48"/>
      <c r="P22" s="48"/>
      <c r="Q22" s="48"/>
      <c r="R22" s="48"/>
    </row>
    <row r="23" spans="2:18" ht="42" customHeight="1" thickBot="1">
      <c r="B23" s="11" t="s">
        <v>72</v>
      </c>
      <c r="C23" s="30">
        <f>пр12!C26</f>
        <v>31399093</v>
      </c>
      <c r="D23" s="30">
        <f>пр12!D26</f>
        <v>31399093</v>
      </c>
      <c r="E23" s="30">
        <f>пр12!E26</f>
        <v>189572</v>
      </c>
      <c r="F23" s="30">
        <f>пр12!F26</f>
        <v>373620</v>
      </c>
      <c r="G23" s="30">
        <f>пр12!G26</f>
        <v>0</v>
      </c>
      <c r="H23" s="30">
        <f>пр12!H26</f>
        <v>0</v>
      </c>
      <c r="N23" s="48"/>
      <c r="O23" s="48"/>
      <c r="P23" s="48"/>
      <c r="Q23" s="48"/>
      <c r="R23" s="48"/>
    </row>
    <row r="24" spans="2:18" ht="64.5" thickBot="1">
      <c r="B24" s="11" t="s">
        <v>73</v>
      </c>
      <c r="C24" s="30">
        <f>пр13!C26</f>
        <v>18451984</v>
      </c>
      <c r="D24" s="30">
        <f>пр13!D26</f>
        <v>18451984</v>
      </c>
      <c r="E24" s="30">
        <f>пр13!E26</f>
        <v>2747217</v>
      </c>
      <c r="F24" s="30">
        <f>пр13!F26</f>
        <v>3414094</v>
      </c>
      <c r="G24" s="30">
        <f>пр13!G26</f>
        <v>0</v>
      </c>
      <c r="H24" s="30">
        <f>пр13!H26</f>
        <v>0</v>
      </c>
      <c r="N24" s="48"/>
      <c r="O24" s="48"/>
      <c r="P24" s="48"/>
      <c r="Q24" s="48"/>
      <c r="R24" s="48"/>
    </row>
    <row r="25" spans="2:18" ht="23.25" customHeight="1" thickBot="1">
      <c r="B25" s="10" t="s">
        <v>76</v>
      </c>
      <c r="C25" s="29">
        <f aca="true" t="shared" si="4" ref="C25:H25">SUM(C26)</f>
        <v>6202000</v>
      </c>
      <c r="D25" s="29">
        <f t="shared" si="4"/>
        <v>6202000</v>
      </c>
      <c r="E25" s="29">
        <f t="shared" si="4"/>
        <v>1957164</v>
      </c>
      <c r="F25" s="29">
        <f t="shared" si="4"/>
        <v>5098560</v>
      </c>
      <c r="G25" s="29">
        <f t="shared" si="4"/>
        <v>0</v>
      </c>
      <c r="H25" s="29">
        <f t="shared" si="4"/>
        <v>0</v>
      </c>
      <c r="N25" s="48"/>
      <c r="O25" s="48"/>
      <c r="P25" s="48"/>
      <c r="Q25" s="48"/>
      <c r="R25" s="48"/>
    </row>
    <row r="26" spans="2:18" ht="13.5" thickBot="1">
      <c r="B26" s="11" t="s">
        <v>71</v>
      </c>
      <c r="C26" s="30">
        <f>пр14!C26</f>
        <v>6202000</v>
      </c>
      <c r="D26" s="30">
        <f>пр14!D26</f>
        <v>6202000</v>
      </c>
      <c r="E26" s="30">
        <f>пр14!E26</f>
        <v>1957164</v>
      </c>
      <c r="F26" s="30">
        <f>пр14!F26</f>
        <v>5098560</v>
      </c>
      <c r="G26" s="30">
        <f>пр14!G26</f>
        <v>0</v>
      </c>
      <c r="H26" s="30">
        <f>пр14!H26</f>
        <v>0</v>
      </c>
      <c r="N26" s="48"/>
      <c r="O26" s="48"/>
      <c r="P26" s="48"/>
      <c r="Q26" s="48"/>
      <c r="R26" s="48"/>
    </row>
    <row r="27" spans="2:18" ht="13.5" thickBot="1">
      <c r="B27" s="11"/>
      <c r="C27" s="30"/>
      <c r="D27" s="30"/>
      <c r="E27" s="30"/>
      <c r="F27" s="30"/>
      <c r="G27" s="35"/>
      <c r="H27" s="30"/>
      <c r="N27" s="48"/>
      <c r="O27" s="48"/>
      <c r="P27" s="48"/>
      <c r="Q27" s="48"/>
      <c r="R27" s="48"/>
    </row>
    <row r="28" spans="2:18" ht="13.5" thickBot="1">
      <c r="B28" s="10" t="s">
        <v>74</v>
      </c>
      <c r="C28" s="29">
        <f>пр15!C26</f>
        <v>5619800</v>
      </c>
      <c r="D28" s="29">
        <f>пр15!D26</f>
        <v>5619800</v>
      </c>
      <c r="E28" s="29">
        <f>пр15!E26</f>
        <v>4504477</v>
      </c>
      <c r="F28" s="29">
        <f>пр15!F26</f>
        <v>7026749.333333333</v>
      </c>
      <c r="G28" s="29">
        <f>пр15!G26</f>
        <v>0</v>
      </c>
      <c r="H28" s="29">
        <f>пр15!H26</f>
        <v>0</v>
      </c>
      <c r="N28" s="48"/>
      <c r="O28" s="48"/>
      <c r="P28" s="48"/>
      <c r="Q28" s="48"/>
      <c r="R28" s="48"/>
    </row>
    <row r="29" spans="2:18" ht="23.25" customHeight="1" thickBot="1">
      <c r="B29" s="10" t="s">
        <v>23</v>
      </c>
      <c r="C29" s="29">
        <f aca="true" t="shared" si="5" ref="C29:H29">SUM(C8,C14,C18,C28,C25,C21)</f>
        <v>433131645</v>
      </c>
      <c r="D29" s="29">
        <f t="shared" si="5"/>
        <v>432586573</v>
      </c>
      <c r="E29" s="29">
        <f t="shared" si="5"/>
        <v>67282911</v>
      </c>
      <c r="F29" s="29">
        <f t="shared" si="5"/>
        <v>141912360.23333332</v>
      </c>
      <c r="G29" s="34">
        <f t="shared" si="5"/>
        <v>0</v>
      </c>
      <c r="H29" s="29">
        <f t="shared" si="5"/>
        <v>0</v>
      </c>
      <c r="N29" s="48"/>
      <c r="O29" s="48"/>
      <c r="P29" s="48"/>
      <c r="Q29" s="48"/>
      <c r="R29" s="48"/>
    </row>
    <row r="30" ht="12.75">
      <c r="O30" s="48"/>
    </row>
    <row r="31" ht="12.75">
      <c r="O31" s="48"/>
    </row>
    <row r="32" ht="12.75">
      <c r="O32" s="48"/>
    </row>
    <row r="33" ht="12.75">
      <c r="O33" s="48"/>
    </row>
    <row r="34" ht="12.75">
      <c r="O34" s="48"/>
    </row>
    <row r="35" ht="12.75">
      <c r="O35" s="48"/>
    </row>
    <row r="36" ht="12.75">
      <c r="O36" s="48"/>
    </row>
    <row r="37" ht="12.75">
      <c r="O37" s="48"/>
    </row>
    <row r="38" ht="12.75">
      <c r="O38" s="48"/>
    </row>
    <row r="39" ht="12.75">
      <c r="O39" s="48"/>
    </row>
    <row r="40" ht="12.75">
      <c r="O40" s="48"/>
    </row>
    <row r="41" ht="12.75">
      <c r="O41" s="48"/>
    </row>
    <row r="42" ht="12.75">
      <c r="O42" s="48"/>
    </row>
    <row r="43" ht="12.75">
      <c r="O43" s="48"/>
    </row>
    <row r="44" ht="12.75">
      <c r="O44" s="48"/>
    </row>
    <row r="45" ht="12.75">
      <c r="O45" s="48"/>
    </row>
    <row r="46" ht="12.75">
      <c r="O46" s="48"/>
    </row>
    <row r="47" ht="12.75">
      <c r="O47" s="48"/>
    </row>
    <row r="48" ht="12.75">
      <c r="O48" s="48"/>
    </row>
    <row r="49" ht="12.75">
      <c r="O49" s="48"/>
    </row>
    <row r="50" ht="12.75">
      <c r="O50" s="48"/>
    </row>
    <row r="51" ht="12.75">
      <c r="O51" s="48"/>
    </row>
    <row r="52" ht="12.75">
      <c r="O52" s="48"/>
    </row>
    <row r="53" ht="12.75">
      <c r="O53" s="48"/>
    </row>
    <row r="54" ht="12.75">
      <c r="O54" s="48"/>
    </row>
    <row r="55" ht="12.75">
      <c r="O55" s="48"/>
    </row>
    <row r="56" ht="12.75">
      <c r="O56" s="48"/>
    </row>
    <row r="57" ht="12.75">
      <c r="O57" s="48"/>
    </row>
    <row r="58" ht="12.75">
      <c r="O58" s="48"/>
    </row>
    <row r="59" ht="12.75">
      <c r="O59" s="48"/>
    </row>
    <row r="60" ht="12.75">
      <c r="O60" s="48"/>
    </row>
    <row r="61" ht="12.75">
      <c r="O61" s="48"/>
    </row>
    <row r="62" ht="12.75">
      <c r="O62" s="48"/>
    </row>
    <row r="63" ht="12.75">
      <c r="O63" s="48"/>
    </row>
    <row r="64" ht="12.75">
      <c r="O64" s="48"/>
    </row>
    <row r="65" ht="12.75">
      <c r="O65" s="48"/>
    </row>
    <row r="66" ht="12.75">
      <c r="O66" s="48"/>
    </row>
    <row r="67" ht="12.75">
      <c r="O67" s="48"/>
    </row>
    <row r="68" ht="12.75">
      <c r="O68" s="48"/>
    </row>
    <row r="69" ht="12.75">
      <c r="O69" s="48"/>
    </row>
    <row r="70" ht="12.75">
      <c r="O70" s="48"/>
    </row>
    <row r="71" ht="12.75">
      <c r="O71" s="48"/>
    </row>
    <row r="72" ht="12.75">
      <c r="O72" s="48"/>
    </row>
    <row r="73" ht="12.75">
      <c r="O73" s="48"/>
    </row>
    <row r="74" ht="12.75">
      <c r="O74" s="48"/>
    </row>
    <row r="75" ht="12.75">
      <c r="O75" s="48"/>
    </row>
    <row r="76" ht="12.75">
      <c r="O76" s="48"/>
    </row>
    <row r="77" ht="12.75">
      <c r="O77" s="48"/>
    </row>
    <row r="78" ht="12.75">
      <c r="O78" s="48"/>
    </row>
    <row r="79" ht="12.75">
      <c r="O79" s="48"/>
    </row>
    <row r="80" ht="12.75">
      <c r="O80" s="48"/>
    </row>
    <row r="81" ht="12.75">
      <c r="O81" s="48"/>
    </row>
    <row r="82" ht="12.75">
      <c r="O82" s="48"/>
    </row>
    <row r="83" ht="12.75">
      <c r="O83" s="48"/>
    </row>
    <row r="84" ht="12.75">
      <c r="O84" s="48"/>
    </row>
    <row r="85" ht="12.75">
      <c r="O85" s="48"/>
    </row>
    <row r="86" ht="12.75">
      <c r="O86" s="48"/>
    </row>
    <row r="87" ht="12.75">
      <c r="O87" s="48"/>
    </row>
    <row r="88" ht="12.75">
      <c r="O88" s="48"/>
    </row>
    <row r="89" ht="12.75">
      <c r="O89" s="48"/>
    </row>
    <row r="90" ht="12.75">
      <c r="O90" s="48"/>
    </row>
    <row r="91" ht="12.75">
      <c r="O91" s="48"/>
    </row>
    <row r="92" ht="12.75">
      <c r="O92" s="48"/>
    </row>
    <row r="93" ht="12.75">
      <c r="O93" s="48"/>
    </row>
    <row r="94" ht="12.75">
      <c r="O94" s="48"/>
    </row>
    <row r="95" ht="12.75">
      <c r="O95" s="48"/>
    </row>
    <row r="96" ht="12.75">
      <c r="O96" s="48"/>
    </row>
    <row r="97" ht="12.75">
      <c r="O97" s="48"/>
    </row>
    <row r="98" ht="12.75">
      <c r="O98" s="48"/>
    </row>
    <row r="99" ht="12.75">
      <c r="O99" s="48"/>
    </row>
    <row r="100" ht="12.75">
      <c r="O100" s="48"/>
    </row>
    <row r="101" ht="12.75">
      <c r="O101" s="48"/>
    </row>
    <row r="102" ht="12.75">
      <c r="O102" s="48"/>
    </row>
    <row r="103" ht="12.75">
      <c r="O103" s="48"/>
    </row>
    <row r="104" ht="12.75">
      <c r="O104" s="48"/>
    </row>
    <row r="105" ht="12.75">
      <c r="O105" s="48"/>
    </row>
    <row r="106" ht="12.75">
      <c r="O106" s="48"/>
    </row>
    <row r="107" ht="12.75">
      <c r="O107" s="48"/>
    </row>
    <row r="108" ht="12.75">
      <c r="O108" s="48"/>
    </row>
    <row r="109" ht="12.75">
      <c r="O109" s="48"/>
    </row>
    <row r="110" ht="12.75">
      <c r="O110" s="48"/>
    </row>
    <row r="111" ht="12.75">
      <c r="O111" s="48"/>
    </row>
    <row r="112" ht="12.75">
      <c r="O112" s="48"/>
    </row>
    <row r="113" ht="12.75">
      <c r="O113" s="48"/>
    </row>
    <row r="114" ht="12.75">
      <c r="O114" s="48"/>
    </row>
    <row r="115" ht="12.75">
      <c r="O115" s="48"/>
    </row>
    <row r="116" ht="12.75">
      <c r="O116" s="48"/>
    </row>
    <row r="117" ht="12.75">
      <c r="O117" s="48"/>
    </row>
    <row r="118" ht="12.75">
      <c r="O118" s="48"/>
    </row>
    <row r="119" ht="12.75">
      <c r="O119" s="48"/>
    </row>
    <row r="120" ht="12.75">
      <c r="O120" s="48"/>
    </row>
    <row r="121" ht="12.75">
      <c r="O121" s="48"/>
    </row>
    <row r="122" ht="12.75">
      <c r="O122" s="48"/>
    </row>
    <row r="123" ht="12.75">
      <c r="O123" s="48"/>
    </row>
    <row r="124" ht="12.75">
      <c r="O124" s="48"/>
    </row>
    <row r="125" ht="12.75">
      <c r="O125" s="48"/>
    </row>
    <row r="126" ht="12.75">
      <c r="O126" s="48"/>
    </row>
    <row r="127" ht="12.75">
      <c r="O127" s="48"/>
    </row>
    <row r="128" ht="12.75">
      <c r="O128" s="48"/>
    </row>
    <row r="129" ht="12.75">
      <c r="O129" s="48"/>
    </row>
  </sheetData>
  <sheetProtection/>
  <mergeCells count="2">
    <mergeCell ref="B2:H2"/>
    <mergeCell ref="B3:H3"/>
  </mergeCells>
  <printOptions/>
  <pageMargins left="0.23" right="0.24" top="0.41" bottom="0.23" header="0.5" footer="0.17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4" width="9.8515625" style="17" bestFit="1" customWidth="1"/>
    <col min="5" max="5" width="10.8515625" style="17" customWidth="1"/>
    <col min="6" max="6" width="10.7109375" style="17" bestFit="1" customWidth="1"/>
    <col min="7" max="7" width="9.57421875" style="17" bestFit="1" customWidth="1"/>
    <col min="8" max="8" width="9.8515625" style="17" bestFit="1" customWidth="1"/>
  </cols>
  <sheetData>
    <row r="2" spans="1:256" ht="13.5" customHeight="1">
      <c r="A2" s="23"/>
      <c r="B2" s="54" t="s">
        <v>77</v>
      </c>
      <c r="C2" s="54"/>
      <c r="D2" s="54"/>
      <c r="E2" s="54"/>
      <c r="F2" s="54"/>
      <c r="G2" s="54"/>
      <c r="H2" s="5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2:8" ht="30" customHeight="1">
      <c r="B3" s="54" t="s">
        <v>62</v>
      </c>
      <c r="C3" s="55"/>
      <c r="D3" s="55"/>
      <c r="E3" s="55"/>
      <c r="F3" s="55"/>
      <c r="G3" s="55"/>
      <c r="H3" s="55"/>
    </row>
    <row r="4" ht="14.25" customHeight="1" thickBot="1">
      <c r="B4" s="9"/>
    </row>
    <row r="5" spans="2:8" ht="26.25" customHeight="1">
      <c r="B5" s="1" t="s">
        <v>24</v>
      </c>
      <c r="C5" s="18" t="s">
        <v>3</v>
      </c>
      <c r="D5" s="18" t="s">
        <v>35</v>
      </c>
      <c r="E5" s="18" t="s">
        <v>4</v>
      </c>
      <c r="F5" s="18" t="s">
        <v>4</v>
      </c>
      <c r="G5" s="18" t="s">
        <v>4</v>
      </c>
      <c r="H5" s="18" t="s">
        <v>4</v>
      </c>
    </row>
    <row r="6" spans="2:8" ht="25.5">
      <c r="B6" s="12" t="s">
        <v>2</v>
      </c>
      <c r="C6" s="19">
        <v>2013</v>
      </c>
      <c r="D6" s="19"/>
      <c r="E6" s="19" t="s">
        <v>34</v>
      </c>
      <c r="F6" s="19" t="s">
        <v>33</v>
      </c>
      <c r="G6" s="19" t="s">
        <v>5</v>
      </c>
      <c r="H6" s="19" t="s">
        <v>6</v>
      </c>
    </row>
    <row r="7" spans="2:8" ht="18.75" customHeight="1" thickBot="1">
      <c r="B7" s="10" t="s">
        <v>25</v>
      </c>
      <c r="C7" s="20">
        <f aca="true" t="shared" si="0" ref="C7:H7">SUM(C9:C11)</f>
        <v>17378585</v>
      </c>
      <c r="D7" s="20">
        <f t="shared" si="0"/>
        <v>17378585</v>
      </c>
      <c r="E7" s="20">
        <f t="shared" si="0"/>
        <v>2436609</v>
      </c>
      <c r="F7" s="20">
        <f t="shared" si="0"/>
        <v>7214341.5</v>
      </c>
      <c r="G7" s="20">
        <f t="shared" si="0"/>
        <v>0</v>
      </c>
      <c r="H7" s="20">
        <f t="shared" si="0"/>
        <v>0</v>
      </c>
    </row>
    <row r="8" spans="2:8" ht="18.75" customHeight="1" thickBot="1">
      <c r="B8" s="11" t="s">
        <v>26</v>
      </c>
      <c r="C8" s="21"/>
      <c r="D8" s="21"/>
      <c r="E8" s="21"/>
      <c r="F8" s="21"/>
      <c r="G8" s="21"/>
      <c r="H8" s="21"/>
    </row>
    <row r="9" spans="2:8" ht="18.75" customHeight="1" thickBot="1">
      <c r="B9" s="11" t="s">
        <v>27</v>
      </c>
      <c r="C9" s="21">
        <v>12786076</v>
      </c>
      <c r="D9" s="21">
        <v>12786076</v>
      </c>
      <c r="E9" s="21">
        <v>1942615</v>
      </c>
      <c r="F9" s="21">
        <v>4307699</v>
      </c>
      <c r="G9" s="21"/>
      <c r="H9" s="21"/>
    </row>
    <row r="10" spans="2:8" ht="18.75" customHeight="1" thickBot="1">
      <c r="B10" s="11" t="s">
        <v>28</v>
      </c>
      <c r="C10" s="21">
        <v>4592509</v>
      </c>
      <c r="D10" s="21">
        <v>4592509</v>
      </c>
      <c r="E10" s="21">
        <v>488134</v>
      </c>
      <c r="F10" s="21">
        <v>2641676</v>
      </c>
      <c r="G10" s="21"/>
      <c r="H10" s="21"/>
    </row>
    <row r="11" spans="2:8" ht="18.75" customHeight="1" thickBot="1">
      <c r="B11" s="11" t="s">
        <v>29</v>
      </c>
      <c r="C11" s="21"/>
      <c r="D11" s="21"/>
      <c r="E11" s="21">
        <v>5860</v>
      </c>
      <c r="F11" s="21">
        <v>264966.5</v>
      </c>
      <c r="G11" s="21"/>
      <c r="H11" s="21"/>
    </row>
    <row r="12" spans="2:8" ht="18.75" customHeight="1" thickBot="1">
      <c r="B12" s="11"/>
      <c r="C12" s="21"/>
      <c r="D12" s="21"/>
      <c r="E12" s="21"/>
      <c r="F12" s="21"/>
      <c r="G12" s="21"/>
      <c r="H12" s="21"/>
    </row>
    <row r="13" spans="2:8" ht="28.5" customHeight="1" thickBot="1">
      <c r="B13" s="10" t="s">
        <v>30</v>
      </c>
      <c r="C13" s="20">
        <f aca="true" t="shared" si="1" ref="C13:H13">SUM(C14:C24)</f>
        <v>10802500</v>
      </c>
      <c r="D13" s="20">
        <f t="shared" si="1"/>
        <v>11362500</v>
      </c>
      <c r="E13" s="20">
        <f t="shared" si="1"/>
        <v>3067</v>
      </c>
      <c r="F13" s="20">
        <f t="shared" si="1"/>
        <v>3107</v>
      </c>
      <c r="G13" s="20">
        <f t="shared" si="1"/>
        <v>0</v>
      </c>
      <c r="H13" s="20">
        <f t="shared" si="1"/>
        <v>0</v>
      </c>
    </row>
    <row r="14" spans="2:8" ht="17.25" customHeight="1" thickBot="1">
      <c r="B14" s="11" t="s">
        <v>26</v>
      </c>
      <c r="C14" s="21"/>
      <c r="D14" s="21"/>
      <c r="E14" s="21"/>
      <c r="F14" s="21"/>
      <c r="G14" s="21"/>
      <c r="H14" s="21"/>
    </row>
    <row r="15" spans="2:8" ht="18.75" customHeight="1" thickBot="1">
      <c r="B15" s="11" t="s">
        <v>27</v>
      </c>
      <c r="C15" s="21"/>
      <c r="D15" s="21"/>
      <c r="E15" s="21"/>
      <c r="F15" s="21"/>
      <c r="G15" s="21"/>
      <c r="H15" s="21"/>
    </row>
    <row r="16" spans="2:8" ht="18.75" customHeight="1" thickBot="1">
      <c r="B16" s="11" t="s">
        <v>28</v>
      </c>
      <c r="C16" s="21">
        <v>10802500</v>
      </c>
      <c r="D16" s="21">
        <v>11362500</v>
      </c>
      <c r="E16" s="21">
        <v>0</v>
      </c>
      <c r="F16" s="21"/>
      <c r="G16" s="21"/>
      <c r="H16" s="21"/>
    </row>
    <row r="17" spans="2:8" ht="18.75" customHeight="1" thickBot="1">
      <c r="B17" s="11" t="s">
        <v>51</v>
      </c>
      <c r="C17" s="21"/>
      <c r="D17" s="21"/>
      <c r="E17" s="21"/>
      <c r="F17" s="21"/>
      <c r="G17" s="21"/>
      <c r="H17" s="21"/>
    </row>
    <row r="18" spans="2:8" ht="18.75" customHeight="1" thickBot="1">
      <c r="B18" s="11" t="s">
        <v>41</v>
      </c>
      <c r="C18" s="21"/>
      <c r="D18" s="21"/>
      <c r="E18" s="21"/>
      <c r="F18" s="21"/>
      <c r="G18" s="21"/>
      <c r="H18" s="21"/>
    </row>
    <row r="19" spans="2:8" ht="18.75" customHeight="1" thickBot="1">
      <c r="B19" s="11" t="s">
        <v>38</v>
      </c>
      <c r="C19" s="21"/>
      <c r="D19" s="21"/>
      <c r="E19" s="21">
        <v>1998</v>
      </c>
      <c r="F19" s="21">
        <v>1998</v>
      </c>
      <c r="G19" s="21"/>
      <c r="H19" s="21"/>
    </row>
    <row r="20" spans="2:8" ht="30.75" customHeight="1" thickBot="1">
      <c r="B20" s="11" t="s">
        <v>60</v>
      </c>
      <c r="C20" s="11"/>
      <c r="D20" s="21"/>
      <c r="E20" s="21">
        <v>1069</v>
      </c>
      <c r="F20" s="21">
        <v>1069</v>
      </c>
      <c r="G20" s="21"/>
      <c r="H20" s="21"/>
    </row>
    <row r="21" spans="2:8" ht="18.75" customHeight="1" thickBot="1">
      <c r="B21" s="11" t="s">
        <v>39</v>
      </c>
      <c r="C21" s="21">
        <v>0</v>
      </c>
      <c r="D21" s="21"/>
      <c r="E21" s="21">
        <v>0</v>
      </c>
      <c r="F21" s="21">
        <v>40</v>
      </c>
      <c r="G21" s="21"/>
      <c r="H21" s="21"/>
    </row>
    <row r="22" spans="2:8" ht="18.75" customHeight="1" thickBot="1">
      <c r="B22" s="11" t="s">
        <v>61</v>
      </c>
      <c r="C22" s="21"/>
      <c r="D22" s="21"/>
      <c r="E22" s="21"/>
      <c r="F22" s="21"/>
      <c r="G22" s="21"/>
      <c r="H22" s="21"/>
    </row>
    <row r="23" spans="2:8" ht="18.75" customHeight="1" thickBot="1">
      <c r="B23" s="11" t="s">
        <v>59</v>
      </c>
      <c r="C23" s="11"/>
      <c r="D23" s="21"/>
      <c r="E23" s="21"/>
      <c r="F23" s="21"/>
      <c r="G23" s="21"/>
      <c r="H23" s="21"/>
    </row>
    <row r="24" spans="2:8" ht="18.75" customHeight="1" thickBot="1">
      <c r="B24" s="11" t="s">
        <v>29</v>
      </c>
      <c r="C24" s="21"/>
      <c r="D24" s="21"/>
      <c r="E24" s="21"/>
      <c r="F24" s="21"/>
      <c r="G24" s="21"/>
      <c r="H24" s="21"/>
    </row>
    <row r="25" spans="2:8" ht="18.75" customHeight="1" thickBot="1">
      <c r="B25" s="11"/>
      <c r="C25" s="21"/>
      <c r="D25" s="21"/>
      <c r="E25" s="21"/>
      <c r="F25" s="21"/>
      <c r="G25" s="21"/>
      <c r="H25" s="21"/>
    </row>
    <row r="26" spans="2:8" ht="18.75" customHeight="1" thickBot="1">
      <c r="B26" s="10" t="s">
        <v>31</v>
      </c>
      <c r="C26" s="20">
        <f aca="true" t="shared" si="2" ref="C26:H26">SUM(C7,C13)</f>
        <v>28181085</v>
      </c>
      <c r="D26" s="20">
        <f t="shared" si="2"/>
        <v>28741085</v>
      </c>
      <c r="E26" s="20">
        <f t="shared" si="2"/>
        <v>2439676</v>
      </c>
      <c r="F26" s="20">
        <f t="shared" si="2"/>
        <v>7217448.5</v>
      </c>
      <c r="G26" s="20">
        <f t="shared" si="2"/>
        <v>0</v>
      </c>
      <c r="H26" s="20">
        <f t="shared" si="2"/>
        <v>0</v>
      </c>
    </row>
    <row r="27" spans="2:8" ht="18.75" customHeight="1" thickBot="1">
      <c r="B27" s="11"/>
      <c r="C27" s="21"/>
      <c r="D27" s="21"/>
      <c r="E27" s="21"/>
      <c r="F27" s="21"/>
      <c r="G27" s="21"/>
      <c r="H27" s="21"/>
    </row>
    <row r="28" spans="2:8" ht="18.75" customHeight="1" thickBot="1">
      <c r="B28" s="11" t="s">
        <v>32</v>
      </c>
      <c r="C28" s="22">
        <v>582</v>
      </c>
      <c r="D28" s="22">
        <v>582</v>
      </c>
      <c r="E28" s="22">
        <v>567</v>
      </c>
      <c r="F28" s="22">
        <v>572</v>
      </c>
      <c r="G28" s="22"/>
      <c r="H28" s="22"/>
    </row>
  </sheetData>
  <sheetProtection/>
  <mergeCells count="2">
    <mergeCell ref="B3:H3"/>
    <mergeCell ref="B2:H2"/>
  </mergeCells>
  <printOptions/>
  <pageMargins left="0.23" right="0.24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3.57421875" style="0" customWidth="1"/>
    <col min="2" max="2" width="37.7109375" style="0" customWidth="1"/>
    <col min="3" max="4" width="9.8515625" style="17" bestFit="1" customWidth="1"/>
    <col min="5" max="5" width="11.28125" style="17" customWidth="1"/>
    <col min="6" max="6" width="10.7109375" style="17" bestFit="1" customWidth="1"/>
    <col min="7" max="7" width="9.57421875" style="17" bestFit="1" customWidth="1"/>
    <col min="8" max="8" width="9.7109375" style="17" customWidth="1"/>
  </cols>
  <sheetData>
    <row r="2" spans="1:256" ht="13.5" customHeight="1">
      <c r="A2" s="23"/>
      <c r="B2" s="54" t="s">
        <v>77</v>
      </c>
      <c r="C2" s="54"/>
      <c r="D2" s="54"/>
      <c r="E2" s="54"/>
      <c r="F2" s="54"/>
      <c r="G2" s="54"/>
      <c r="H2" s="5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2:8" ht="13.5">
      <c r="B3" s="54" t="s">
        <v>63</v>
      </c>
      <c r="C3" s="55"/>
      <c r="D3" s="55"/>
      <c r="E3" s="55"/>
      <c r="F3" s="55"/>
      <c r="G3" s="55"/>
      <c r="H3" s="55"/>
    </row>
    <row r="4" ht="14.25" customHeight="1" thickBot="1">
      <c r="B4" s="9"/>
    </row>
    <row r="5" spans="2:8" ht="26.25" customHeight="1">
      <c r="B5" s="1" t="s">
        <v>24</v>
      </c>
      <c r="C5" s="18" t="s">
        <v>3</v>
      </c>
      <c r="D5" s="18" t="s">
        <v>35</v>
      </c>
      <c r="E5" s="18" t="s">
        <v>4</v>
      </c>
      <c r="F5" s="18" t="s">
        <v>4</v>
      </c>
      <c r="G5" s="18" t="s">
        <v>4</v>
      </c>
      <c r="H5" s="18" t="s">
        <v>4</v>
      </c>
    </row>
    <row r="6" spans="2:8" ht="25.5">
      <c r="B6" s="12" t="s">
        <v>2</v>
      </c>
      <c r="C6" s="19">
        <v>2013</v>
      </c>
      <c r="D6" s="19"/>
      <c r="E6" s="19" t="s">
        <v>34</v>
      </c>
      <c r="F6" s="19" t="s">
        <v>33</v>
      </c>
      <c r="G6" s="19" t="s">
        <v>5</v>
      </c>
      <c r="H6" s="19" t="s">
        <v>6</v>
      </c>
    </row>
    <row r="7" spans="2:8" ht="18.75" customHeight="1" thickBot="1">
      <c r="B7" s="10" t="s">
        <v>25</v>
      </c>
      <c r="C7" s="20">
        <f aca="true" t="shared" si="0" ref="C7:H7">SUM(C9:C11)</f>
        <v>25383201</v>
      </c>
      <c r="D7" s="20">
        <f t="shared" si="0"/>
        <v>25383201</v>
      </c>
      <c r="E7" s="20">
        <f t="shared" si="0"/>
        <v>4668416</v>
      </c>
      <c r="F7" s="20">
        <f t="shared" si="0"/>
        <v>10293999.1</v>
      </c>
      <c r="G7" s="20">
        <f t="shared" si="0"/>
        <v>0</v>
      </c>
      <c r="H7" s="20">
        <f t="shared" si="0"/>
        <v>0</v>
      </c>
    </row>
    <row r="8" spans="2:8" ht="18.75" customHeight="1" thickBot="1">
      <c r="B8" s="11" t="s">
        <v>26</v>
      </c>
      <c r="C8" s="21"/>
      <c r="D8" s="21"/>
      <c r="E8" s="21"/>
      <c r="F8" s="21"/>
      <c r="G8" s="21"/>
      <c r="H8" s="21"/>
    </row>
    <row r="9" spans="2:8" ht="18.75" customHeight="1" thickBot="1">
      <c r="B9" s="11" t="s">
        <v>27</v>
      </c>
      <c r="C9" s="21">
        <v>19122976</v>
      </c>
      <c r="D9" s="21">
        <v>19122976</v>
      </c>
      <c r="E9" s="21">
        <v>4216030</v>
      </c>
      <c r="F9" s="21">
        <v>9168239</v>
      </c>
      <c r="G9" s="21"/>
      <c r="H9" s="21"/>
    </row>
    <row r="10" spans="2:8" ht="18.75" customHeight="1" thickBot="1">
      <c r="B10" s="11" t="s">
        <v>28</v>
      </c>
      <c r="C10" s="21">
        <v>6260225</v>
      </c>
      <c r="D10" s="21">
        <v>6260225</v>
      </c>
      <c r="E10" s="21">
        <v>444013</v>
      </c>
      <c r="F10" s="21">
        <v>1110760.1</v>
      </c>
      <c r="G10" s="21"/>
      <c r="H10" s="21"/>
    </row>
    <row r="11" spans="2:8" ht="18.75" customHeight="1" thickBot="1">
      <c r="B11" s="11" t="s">
        <v>29</v>
      </c>
      <c r="C11" s="21"/>
      <c r="D11" s="21"/>
      <c r="E11" s="21">
        <v>8373</v>
      </c>
      <c r="F11" s="21">
        <v>15000</v>
      </c>
      <c r="G11" s="21"/>
      <c r="H11" s="21"/>
    </row>
    <row r="12" spans="2:8" ht="18.75" customHeight="1" thickBot="1">
      <c r="B12" s="11"/>
      <c r="C12" s="21"/>
      <c r="D12" s="21"/>
      <c r="E12" s="21"/>
      <c r="F12" s="21"/>
      <c r="G12" s="21"/>
      <c r="H12" s="21"/>
    </row>
    <row r="13" spans="2:8" ht="28.5" customHeight="1" thickBot="1">
      <c r="B13" s="10" t="s">
        <v>30</v>
      </c>
      <c r="C13" s="20">
        <f aca="true" t="shared" si="1" ref="C13:H13">SUM(C14:C24)</f>
        <v>38995371</v>
      </c>
      <c r="D13" s="20">
        <f t="shared" si="1"/>
        <v>38995371</v>
      </c>
      <c r="E13" s="20">
        <f t="shared" si="1"/>
        <v>1000324</v>
      </c>
      <c r="F13" s="20">
        <f t="shared" si="1"/>
        <v>3321106</v>
      </c>
      <c r="G13" s="20">
        <f t="shared" si="1"/>
        <v>0</v>
      </c>
      <c r="H13" s="20">
        <f t="shared" si="1"/>
        <v>0</v>
      </c>
    </row>
    <row r="14" spans="2:8" ht="17.25" customHeight="1" thickBot="1">
      <c r="B14" s="11" t="s">
        <v>26</v>
      </c>
      <c r="C14" s="21"/>
      <c r="D14" s="21"/>
      <c r="E14" s="21"/>
      <c r="F14" s="21"/>
      <c r="G14" s="21"/>
      <c r="H14" s="21"/>
    </row>
    <row r="15" spans="2:8" ht="18.75" customHeight="1" thickBot="1">
      <c r="B15" s="11" t="s">
        <v>27</v>
      </c>
      <c r="C15" s="21"/>
      <c r="D15" s="21"/>
      <c r="E15" s="21"/>
      <c r="F15" s="21"/>
      <c r="G15" s="21"/>
      <c r="H15" s="21"/>
    </row>
    <row r="16" spans="2:8" ht="18.75" customHeight="1" thickBot="1">
      <c r="B16" s="11" t="s">
        <v>28</v>
      </c>
      <c r="C16" s="21">
        <v>30731013</v>
      </c>
      <c r="D16" s="21">
        <v>30731013</v>
      </c>
      <c r="E16" s="21"/>
      <c r="F16" s="21"/>
      <c r="G16" s="21"/>
      <c r="H16" s="21"/>
    </row>
    <row r="17" spans="2:8" ht="18.75" customHeight="1" thickBot="1">
      <c r="B17" s="11" t="s">
        <v>51</v>
      </c>
      <c r="C17" s="21"/>
      <c r="D17" s="21"/>
      <c r="E17" s="21"/>
      <c r="F17" s="21"/>
      <c r="G17" s="21"/>
      <c r="H17" s="21"/>
    </row>
    <row r="18" spans="2:8" ht="18.75" customHeight="1" thickBot="1">
      <c r="B18" s="11" t="s">
        <v>41</v>
      </c>
      <c r="C18" s="21">
        <v>8264358</v>
      </c>
      <c r="D18" s="21">
        <v>8264358</v>
      </c>
      <c r="E18" s="21">
        <v>1002447</v>
      </c>
      <c r="F18" s="21">
        <v>3161776</v>
      </c>
      <c r="G18" s="21"/>
      <c r="H18" s="21"/>
    </row>
    <row r="19" spans="2:8" ht="18.75" customHeight="1" thickBot="1">
      <c r="B19" s="11" t="s">
        <v>38</v>
      </c>
      <c r="C19" s="21"/>
      <c r="D19" s="21"/>
      <c r="E19" s="21"/>
      <c r="F19" s="21"/>
      <c r="G19" s="21"/>
      <c r="H19" s="21"/>
    </row>
    <row r="20" spans="2:8" ht="30.75" customHeight="1" thickBot="1">
      <c r="B20" s="11" t="s">
        <v>60</v>
      </c>
      <c r="C20" s="11"/>
      <c r="D20" s="21"/>
      <c r="E20" s="21"/>
      <c r="F20" s="21"/>
      <c r="G20" s="21"/>
      <c r="H20" s="21"/>
    </row>
    <row r="21" spans="2:8" ht="18.75" customHeight="1" thickBot="1">
      <c r="B21" s="11" t="s">
        <v>39</v>
      </c>
      <c r="C21" s="21"/>
      <c r="D21" s="21"/>
      <c r="E21" s="21">
        <v>-2123</v>
      </c>
      <c r="F21" s="21">
        <v>159330</v>
      </c>
      <c r="G21" s="21"/>
      <c r="H21" s="21"/>
    </row>
    <row r="22" spans="2:8" ht="18.75" customHeight="1" thickBot="1">
      <c r="B22" s="11" t="s">
        <v>40</v>
      </c>
      <c r="C22" s="21"/>
      <c r="D22" s="21"/>
      <c r="E22" s="21"/>
      <c r="F22" s="21"/>
      <c r="G22" s="21"/>
      <c r="H22" s="21"/>
    </row>
    <row r="23" spans="2:8" ht="18.75" customHeight="1" thickBot="1">
      <c r="B23" s="11" t="s">
        <v>59</v>
      </c>
      <c r="C23" s="11"/>
      <c r="D23" s="21"/>
      <c r="E23" s="21"/>
      <c r="F23" s="21"/>
      <c r="G23" s="21"/>
      <c r="H23" s="21"/>
    </row>
    <row r="24" spans="2:8" ht="18.75" customHeight="1" thickBot="1">
      <c r="B24" s="11" t="s">
        <v>29</v>
      </c>
      <c r="C24" s="21"/>
      <c r="D24" s="21"/>
      <c r="E24" s="21"/>
      <c r="F24" s="21"/>
      <c r="G24" s="21"/>
      <c r="H24" s="21"/>
    </row>
    <row r="25" spans="2:8" ht="18.75" customHeight="1" thickBot="1">
      <c r="B25" s="11"/>
      <c r="C25" s="21"/>
      <c r="D25" s="21"/>
      <c r="E25" s="21"/>
      <c r="F25" s="21"/>
      <c r="G25" s="21"/>
      <c r="H25" s="21"/>
    </row>
    <row r="26" spans="2:8" ht="18.75" customHeight="1" thickBot="1">
      <c r="B26" s="10" t="s">
        <v>31</v>
      </c>
      <c r="C26" s="20">
        <f aca="true" t="shared" si="2" ref="C26:H26">SUM(C7,C13)</f>
        <v>64378572</v>
      </c>
      <c r="D26" s="20">
        <f t="shared" si="2"/>
        <v>64378572</v>
      </c>
      <c r="E26" s="20">
        <f t="shared" si="2"/>
        <v>5668740</v>
      </c>
      <c r="F26" s="20">
        <f t="shared" si="2"/>
        <v>13615105.1</v>
      </c>
      <c r="G26" s="20">
        <f t="shared" si="2"/>
        <v>0</v>
      </c>
      <c r="H26" s="20">
        <f t="shared" si="2"/>
        <v>0</v>
      </c>
    </row>
    <row r="27" spans="2:8" ht="18.75" customHeight="1" thickBot="1">
      <c r="B27" s="11"/>
      <c r="C27" s="21"/>
      <c r="D27" s="21"/>
      <c r="E27" s="21"/>
      <c r="F27" s="21"/>
      <c r="G27" s="21"/>
      <c r="H27" s="21"/>
    </row>
    <row r="28" spans="2:8" ht="18.75" customHeight="1" thickBot="1">
      <c r="B28" s="11" t="s">
        <v>32</v>
      </c>
      <c r="C28" s="22">
        <v>1547</v>
      </c>
      <c r="D28" s="22">
        <v>1547</v>
      </c>
      <c r="E28" s="22">
        <v>1399</v>
      </c>
      <c r="F28" s="22">
        <v>1501</v>
      </c>
      <c r="G28" s="22"/>
      <c r="H28" s="22"/>
    </row>
  </sheetData>
  <sheetProtection/>
  <mergeCells count="2">
    <mergeCell ref="B3:H3"/>
    <mergeCell ref="B2:H2"/>
  </mergeCells>
  <printOptions/>
  <pageMargins left="0.23" right="0.24" top="1" bottom="1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4.7109375" style="0" customWidth="1"/>
    <col min="2" max="2" width="36.421875" style="0" customWidth="1"/>
    <col min="3" max="4" width="10.8515625" style="17" bestFit="1" customWidth="1"/>
    <col min="5" max="5" width="9.8515625" style="17" bestFit="1" customWidth="1"/>
    <col min="6" max="6" width="10.7109375" style="17" bestFit="1" customWidth="1"/>
    <col min="7" max="7" width="11.00390625" style="17" customWidth="1"/>
    <col min="8" max="8" width="10.8515625" style="17" bestFit="1" customWidth="1"/>
  </cols>
  <sheetData>
    <row r="2" spans="1:256" ht="13.5" customHeight="1">
      <c r="A2" s="23"/>
      <c r="B2" s="54" t="s">
        <v>77</v>
      </c>
      <c r="C2" s="54"/>
      <c r="D2" s="54"/>
      <c r="E2" s="54"/>
      <c r="F2" s="54"/>
      <c r="G2" s="54"/>
      <c r="H2" s="5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2:8" ht="13.5">
      <c r="B3" s="54" t="s">
        <v>64</v>
      </c>
      <c r="C3" s="55"/>
      <c r="D3" s="55"/>
      <c r="E3" s="55"/>
      <c r="F3" s="55"/>
      <c r="G3" s="55"/>
      <c r="H3" s="55"/>
    </row>
    <row r="4" ht="14.25" customHeight="1" thickBot="1">
      <c r="B4" s="9"/>
    </row>
    <row r="5" spans="2:8" ht="26.25" customHeight="1">
      <c r="B5" s="1" t="s">
        <v>24</v>
      </c>
      <c r="C5" s="18" t="s">
        <v>3</v>
      </c>
      <c r="D5" s="18" t="s">
        <v>35</v>
      </c>
      <c r="E5" s="18" t="s">
        <v>4</v>
      </c>
      <c r="F5" s="18" t="s">
        <v>4</v>
      </c>
      <c r="G5" s="18" t="s">
        <v>4</v>
      </c>
      <c r="H5" s="18" t="s">
        <v>4</v>
      </c>
    </row>
    <row r="6" spans="2:8" ht="25.5">
      <c r="B6" s="12" t="s">
        <v>2</v>
      </c>
      <c r="C6" s="19">
        <v>2013</v>
      </c>
      <c r="D6" s="19"/>
      <c r="E6" s="19" t="s">
        <v>34</v>
      </c>
      <c r="F6" s="19" t="s">
        <v>33</v>
      </c>
      <c r="G6" s="19" t="s">
        <v>5</v>
      </c>
      <c r="H6" s="19" t="s">
        <v>6</v>
      </c>
    </row>
    <row r="7" spans="2:8" ht="18.75" customHeight="1" thickBot="1">
      <c r="B7" s="10" t="s">
        <v>25</v>
      </c>
      <c r="C7" s="20">
        <f aca="true" t="shared" si="0" ref="C7:H7">SUM(C9:C11)</f>
        <v>216543458</v>
      </c>
      <c r="D7" s="20">
        <f t="shared" si="0"/>
        <v>215438386</v>
      </c>
      <c r="E7" s="20">
        <f t="shared" si="0"/>
        <v>41519411</v>
      </c>
      <c r="F7" s="20">
        <f t="shared" si="0"/>
        <v>87275676.1</v>
      </c>
      <c r="G7" s="20">
        <f t="shared" si="0"/>
        <v>0</v>
      </c>
      <c r="H7" s="20">
        <f t="shared" si="0"/>
        <v>0</v>
      </c>
    </row>
    <row r="8" spans="2:8" ht="18.75" customHeight="1" thickBot="1">
      <c r="B8" s="11" t="s">
        <v>26</v>
      </c>
      <c r="C8" s="21"/>
      <c r="D8" s="21"/>
      <c r="E8" s="21"/>
      <c r="F8" s="21"/>
      <c r="G8" s="21"/>
      <c r="H8" s="21"/>
    </row>
    <row r="9" spans="2:8" ht="18.75" customHeight="1" thickBot="1">
      <c r="B9" s="11" t="s">
        <v>27</v>
      </c>
      <c r="C9" s="21">
        <v>171405802</v>
      </c>
      <c r="D9" s="21">
        <v>170611885</v>
      </c>
      <c r="E9" s="21">
        <v>35076585</v>
      </c>
      <c r="F9" s="21">
        <v>72855429</v>
      </c>
      <c r="G9" s="21"/>
      <c r="H9" s="21"/>
    </row>
    <row r="10" spans="2:8" ht="18.75" customHeight="1" thickBot="1">
      <c r="B10" s="11" t="s">
        <v>28</v>
      </c>
      <c r="C10" s="21">
        <v>42080656</v>
      </c>
      <c r="D10" s="21">
        <v>41769501</v>
      </c>
      <c r="E10" s="21">
        <v>6063996</v>
      </c>
      <c r="F10" s="21">
        <v>13290157.1</v>
      </c>
      <c r="G10" s="21"/>
      <c r="H10" s="21"/>
    </row>
    <row r="11" spans="2:8" ht="18.75" customHeight="1" thickBot="1">
      <c r="B11" s="11" t="s">
        <v>29</v>
      </c>
      <c r="C11" s="21">
        <v>3057000</v>
      </c>
      <c r="D11" s="21">
        <v>3057000</v>
      </c>
      <c r="E11" s="21">
        <v>378830</v>
      </c>
      <c r="F11" s="21">
        <v>1130090</v>
      </c>
      <c r="G11" s="21"/>
      <c r="H11" s="21"/>
    </row>
    <row r="12" spans="2:8" ht="18.75" customHeight="1" thickBot="1">
      <c r="B12" s="11"/>
      <c r="C12" s="21"/>
      <c r="D12" s="21"/>
      <c r="E12" s="21"/>
      <c r="F12" s="21"/>
      <c r="G12" s="21"/>
      <c r="H12" s="21"/>
    </row>
    <row r="13" spans="2:8" ht="28.5" customHeight="1" thickBot="1">
      <c r="B13" s="10" t="s">
        <v>30</v>
      </c>
      <c r="C13" s="20">
        <f aca="true" t="shared" si="1" ref="C13:H13">SUM(C14:C24)</f>
        <v>17000000</v>
      </c>
      <c r="D13" s="20">
        <f t="shared" si="1"/>
        <v>17000000</v>
      </c>
      <c r="E13" s="20">
        <f t="shared" si="1"/>
        <v>100</v>
      </c>
      <c r="F13" s="20">
        <f t="shared" si="1"/>
        <v>918</v>
      </c>
      <c r="G13" s="20">
        <f t="shared" si="1"/>
        <v>0</v>
      </c>
      <c r="H13" s="20">
        <f t="shared" si="1"/>
        <v>0</v>
      </c>
    </row>
    <row r="14" spans="2:8" ht="17.25" customHeight="1" thickBot="1">
      <c r="B14" s="11" t="s">
        <v>26</v>
      </c>
      <c r="C14" s="21"/>
      <c r="D14" s="21"/>
      <c r="E14" s="21"/>
      <c r="F14" s="21"/>
      <c r="G14" s="21"/>
      <c r="H14" s="21"/>
    </row>
    <row r="15" spans="2:8" ht="18.75" customHeight="1" thickBot="1">
      <c r="B15" s="11" t="s">
        <v>27</v>
      </c>
      <c r="C15" s="21"/>
      <c r="D15" s="21"/>
      <c r="E15" s="21"/>
      <c r="F15" s="21"/>
      <c r="G15" s="21"/>
      <c r="H15" s="21"/>
    </row>
    <row r="16" spans="2:8" ht="18.75" customHeight="1" thickBot="1">
      <c r="B16" s="11" t="s">
        <v>28</v>
      </c>
      <c r="C16" s="21">
        <v>17000000</v>
      </c>
      <c r="D16" s="21">
        <v>17000000</v>
      </c>
      <c r="E16" s="21">
        <v>0</v>
      </c>
      <c r="F16" s="21"/>
      <c r="G16" s="21"/>
      <c r="H16" s="21"/>
    </row>
    <row r="17" spans="2:8" ht="18.75" customHeight="1" thickBot="1">
      <c r="B17" s="11" t="s">
        <v>51</v>
      </c>
      <c r="C17" s="21"/>
      <c r="D17" s="21"/>
      <c r="E17" s="21"/>
      <c r="F17" s="21"/>
      <c r="G17" s="21"/>
      <c r="H17" s="21"/>
    </row>
    <row r="18" spans="2:8" ht="18.75" customHeight="1" thickBot="1">
      <c r="B18" s="11" t="s">
        <v>41</v>
      </c>
      <c r="C18" s="21"/>
      <c r="D18" s="21"/>
      <c r="E18" s="21"/>
      <c r="F18" s="21"/>
      <c r="G18" s="21"/>
      <c r="H18" s="21"/>
    </row>
    <row r="19" spans="2:8" ht="18.75" customHeight="1" thickBot="1">
      <c r="B19" s="11" t="s">
        <v>38</v>
      </c>
      <c r="C19" s="21">
        <v>0</v>
      </c>
      <c r="D19" s="21"/>
      <c r="E19" s="21">
        <v>100</v>
      </c>
      <c r="F19" s="21">
        <v>918</v>
      </c>
      <c r="G19" s="21"/>
      <c r="H19" s="21"/>
    </row>
    <row r="20" spans="2:8" ht="30.75" customHeight="1" thickBot="1">
      <c r="B20" s="11" t="s">
        <v>60</v>
      </c>
      <c r="C20" s="11"/>
      <c r="D20" s="21"/>
      <c r="E20" s="21"/>
      <c r="F20" s="21"/>
      <c r="G20" s="21"/>
      <c r="H20" s="21"/>
    </row>
    <row r="21" spans="2:8" ht="18.75" customHeight="1" thickBot="1">
      <c r="B21" s="11" t="s">
        <v>39</v>
      </c>
      <c r="C21" s="21"/>
      <c r="D21" s="21"/>
      <c r="E21" s="21"/>
      <c r="F21" s="21"/>
      <c r="G21" s="21"/>
      <c r="H21" s="21"/>
    </row>
    <row r="22" spans="2:8" ht="18.75" customHeight="1" thickBot="1">
      <c r="B22" s="11" t="s">
        <v>61</v>
      </c>
      <c r="C22" s="21"/>
      <c r="D22" s="21"/>
      <c r="E22" s="21"/>
      <c r="F22" s="21"/>
      <c r="G22" s="21"/>
      <c r="H22" s="21"/>
    </row>
    <row r="23" spans="2:8" ht="18.75" customHeight="1" thickBot="1">
      <c r="B23" s="11" t="s">
        <v>59</v>
      </c>
      <c r="C23" s="11"/>
      <c r="D23" s="21"/>
      <c r="E23" s="21"/>
      <c r="F23" s="21"/>
      <c r="G23" s="21"/>
      <c r="H23" s="21"/>
    </row>
    <row r="24" spans="2:8" ht="18.75" customHeight="1" thickBot="1">
      <c r="B24" s="11" t="s">
        <v>29</v>
      </c>
      <c r="C24" s="21"/>
      <c r="D24" s="21"/>
      <c r="E24" s="21"/>
      <c r="F24" s="21"/>
      <c r="G24" s="21"/>
      <c r="H24" s="21"/>
    </row>
    <row r="25" spans="2:8" ht="18.75" customHeight="1" thickBot="1">
      <c r="B25" s="11"/>
      <c r="C25" s="21"/>
      <c r="D25" s="21"/>
      <c r="E25" s="21"/>
      <c r="F25" s="21"/>
      <c r="G25" s="21"/>
      <c r="H25" s="21"/>
    </row>
    <row r="26" spans="2:8" ht="18.75" customHeight="1" thickBot="1">
      <c r="B26" s="10" t="s">
        <v>31</v>
      </c>
      <c r="C26" s="20">
        <f aca="true" t="shared" si="2" ref="C26:H26">SUM(C7,C13)</f>
        <v>233543458</v>
      </c>
      <c r="D26" s="20">
        <f t="shared" si="2"/>
        <v>232438386</v>
      </c>
      <c r="E26" s="20">
        <f t="shared" si="2"/>
        <v>41519511</v>
      </c>
      <c r="F26" s="20">
        <f t="shared" si="2"/>
        <v>87276594.1</v>
      </c>
      <c r="G26" s="20">
        <f t="shared" si="2"/>
        <v>0</v>
      </c>
      <c r="H26" s="20">
        <f t="shared" si="2"/>
        <v>0</v>
      </c>
    </row>
    <row r="27" spans="2:8" ht="18.75" customHeight="1" thickBot="1">
      <c r="B27" s="11"/>
      <c r="C27" s="21"/>
      <c r="D27" s="21"/>
      <c r="E27" s="21"/>
      <c r="F27" s="21"/>
      <c r="G27" s="21"/>
      <c r="H27" s="21"/>
    </row>
    <row r="28" spans="2:8" ht="18.75" customHeight="1" thickBot="1">
      <c r="B28" s="11" t="s">
        <v>32</v>
      </c>
      <c r="C28" s="22">
        <v>13566</v>
      </c>
      <c r="D28" s="22">
        <v>13566</v>
      </c>
      <c r="E28" s="22">
        <v>13459</v>
      </c>
      <c r="F28" s="22">
        <v>13373</v>
      </c>
      <c r="G28" s="22"/>
      <c r="H28" s="22"/>
    </row>
  </sheetData>
  <sheetProtection/>
  <mergeCells count="2">
    <mergeCell ref="B3:H3"/>
    <mergeCell ref="B2:H2"/>
  </mergeCells>
  <printOptions/>
  <pageMargins left="0.25" right="0.24" top="1" bottom="1" header="0.5" footer="0.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5" width="8.8515625" style="17" bestFit="1" customWidth="1"/>
    <col min="6" max="6" width="10.7109375" style="17" bestFit="1" customWidth="1"/>
    <col min="7" max="7" width="9.57421875" style="17" bestFit="1" customWidth="1"/>
    <col min="8" max="8" width="8.8515625" style="17" bestFit="1" customWidth="1"/>
  </cols>
  <sheetData>
    <row r="2" spans="1:256" ht="13.5" customHeight="1">
      <c r="A2" s="23"/>
      <c r="B2" s="54" t="s">
        <v>77</v>
      </c>
      <c r="C2" s="54"/>
      <c r="D2" s="54"/>
      <c r="E2" s="54"/>
      <c r="F2" s="54"/>
      <c r="G2" s="54"/>
      <c r="H2" s="5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2:8" ht="13.5">
      <c r="B3" s="54" t="s">
        <v>56</v>
      </c>
      <c r="C3" s="55"/>
      <c r="D3" s="55"/>
      <c r="E3" s="55"/>
      <c r="F3" s="55"/>
      <c r="G3" s="55"/>
      <c r="H3" s="55"/>
    </row>
    <row r="4" ht="14.25" customHeight="1" thickBot="1">
      <c r="B4" s="9"/>
    </row>
    <row r="5" spans="2:8" ht="26.25" customHeight="1">
      <c r="B5" s="1" t="s">
        <v>24</v>
      </c>
      <c r="C5" s="18" t="s">
        <v>3</v>
      </c>
      <c r="D5" s="18" t="s">
        <v>35</v>
      </c>
      <c r="E5" s="18" t="s">
        <v>4</v>
      </c>
      <c r="F5" s="18" t="s">
        <v>4</v>
      </c>
      <c r="G5" s="18" t="s">
        <v>4</v>
      </c>
      <c r="H5" s="18" t="s">
        <v>4</v>
      </c>
    </row>
    <row r="6" spans="2:8" ht="25.5">
      <c r="B6" s="12" t="s">
        <v>2</v>
      </c>
      <c r="C6" s="19">
        <v>2013</v>
      </c>
      <c r="D6" s="19"/>
      <c r="E6" s="19" t="s">
        <v>34</v>
      </c>
      <c r="F6" s="19" t="s">
        <v>33</v>
      </c>
      <c r="G6" s="19" t="s">
        <v>5</v>
      </c>
      <c r="H6" s="19" t="s">
        <v>6</v>
      </c>
    </row>
    <row r="7" spans="2:8" ht="18.75" customHeight="1" thickBot="1">
      <c r="B7" s="10" t="s">
        <v>25</v>
      </c>
      <c r="C7" s="20">
        <f aca="true" t="shared" si="0" ref="C7:H7">SUM(C9:C11)</f>
        <v>5822811</v>
      </c>
      <c r="D7" s="20">
        <f t="shared" si="0"/>
        <v>5822811</v>
      </c>
      <c r="E7" s="20">
        <f t="shared" si="0"/>
        <v>1174626</v>
      </c>
      <c r="F7" s="20">
        <f t="shared" si="0"/>
        <v>3116432.2</v>
      </c>
      <c r="G7" s="20">
        <f t="shared" si="0"/>
        <v>0</v>
      </c>
      <c r="H7" s="20">
        <f t="shared" si="0"/>
        <v>0</v>
      </c>
    </row>
    <row r="8" spans="2:8" ht="18.75" customHeight="1" thickBot="1">
      <c r="B8" s="11" t="s">
        <v>26</v>
      </c>
      <c r="C8" s="21"/>
      <c r="D8" s="21"/>
      <c r="E8" s="21"/>
      <c r="F8" s="21"/>
      <c r="G8" s="21"/>
      <c r="H8" s="21"/>
    </row>
    <row r="9" spans="2:8" ht="18.75" customHeight="1" thickBot="1">
      <c r="B9" s="11" t="s">
        <v>27</v>
      </c>
      <c r="C9" s="21">
        <v>1936156</v>
      </c>
      <c r="D9" s="21">
        <v>1936156</v>
      </c>
      <c r="E9" s="21">
        <v>384360</v>
      </c>
      <c r="F9" s="21">
        <v>1056807.2</v>
      </c>
      <c r="G9" s="21"/>
      <c r="H9" s="21"/>
    </row>
    <row r="10" spans="2:8" ht="18.75" customHeight="1" thickBot="1">
      <c r="B10" s="11" t="s">
        <v>28</v>
      </c>
      <c r="C10" s="21">
        <v>3886655</v>
      </c>
      <c r="D10" s="21">
        <v>3886655</v>
      </c>
      <c r="E10" s="21">
        <v>789491</v>
      </c>
      <c r="F10" s="21">
        <v>2000486</v>
      </c>
      <c r="G10" s="21"/>
      <c r="H10" s="21"/>
    </row>
    <row r="11" spans="2:8" ht="18.75" customHeight="1" thickBot="1">
      <c r="B11" s="11" t="s">
        <v>29</v>
      </c>
      <c r="C11" s="21"/>
      <c r="D11" s="21"/>
      <c r="E11" s="21">
        <v>775</v>
      </c>
      <c r="F11" s="21">
        <v>59139</v>
      </c>
      <c r="G11" s="21"/>
      <c r="H11" s="21"/>
    </row>
    <row r="12" spans="2:8" ht="18.75" customHeight="1" thickBot="1">
      <c r="B12" s="11"/>
      <c r="C12" s="21"/>
      <c r="D12" s="21"/>
      <c r="E12" s="21"/>
      <c r="F12" s="21"/>
      <c r="G12" s="21"/>
      <c r="H12" s="21"/>
    </row>
    <row r="13" spans="2:8" ht="28.5" customHeight="1" thickBot="1">
      <c r="B13" s="10" t="s">
        <v>30</v>
      </c>
      <c r="C13" s="20">
        <f aca="true" t="shared" si="1" ref="C13:H13">SUM(C14:C24)</f>
        <v>0</v>
      </c>
      <c r="D13" s="20">
        <f t="shared" si="1"/>
        <v>0</v>
      </c>
      <c r="E13" s="20">
        <f t="shared" si="1"/>
        <v>23490</v>
      </c>
      <c r="F13" s="20">
        <f t="shared" si="1"/>
        <v>40366</v>
      </c>
      <c r="G13" s="20">
        <f t="shared" si="1"/>
        <v>0</v>
      </c>
      <c r="H13" s="20">
        <f t="shared" si="1"/>
        <v>0</v>
      </c>
    </row>
    <row r="14" spans="2:8" ht="17.25" customHeight="1" thickBot="1">
      <c r="B14" s="11" t="s">
        <v>26</v>
      </c>
      <c r="C14" s="21"/>
      <c r="D14" s="21"/>
      <c r="E14" s="21"/>
      <c r="F14" s="21"/>
      <c r="G14" s="21"/>
      <c r="H14" s="21"/>
    </row>
    <row r="15" spans="2:8" ht="18.75" customHeight="1" thickBot="1">
      <c r="B15" s="11" t="s">
        <v>27</v>
      </c>
      <c r="C15" s="21"/>
      <c r="D15" s="21"/>
      <c r="E15" s="21"/>
      <c r="F15" s="21"/>
      <c r="G15" s="21"/>
      <c r="H15" s="21"/>
    </row>
    <row r="16" spans="2:8" ht="18.75" customHeight="1" thickBot="1">
      <c r="B16" s="11" t="s">
        <v>28</v>
      </c>
      <c r="C16" s="21"/>
      <c r="D16" s="21"/>
      <c r="E16" s="21"/>
      <c r="F16" s="21"/>
      <c r="G16" s="21"/>
      <c r="H16" s="21"/>
    </row>
    <row r="17" spans="2:8" ht="18.75" customHeight="1" thickBot="1">
      <c r="B17" s="11" t="s">
        <v>51</v>
      </c>
      <c r="C17" s="21"/>
      <c r="D17" s="21"/>
      <c r="E17" s="21"/>
      <c r="F17" s="21"/>
      <c r="G17" s="21"/>
      <c r="H17" s="21"/>
    </row>
    <row r="18" spans="2:8" ht="18.75" customHeight="1" thickBot="1">
      <c r="B18" s="11" t="s">
        <v>41</v>
      </c>
      <c r="C18" s="21"/>
      <c r="D18" s="21"/>
      <c r="E18" s="21">
        <v>23490</v>
      </c>
      <c r="F18" s="21">
        <v>37935</v>
      </c>
      <c r="G18" s="21"/>
      <c r="H18" s="21"/>
    </row>
    <row r="19" spans="2:8" ht="18.75" customHeight="1" thickBot="1">
      <c r="B19" s="11" t="s">
        <v>38</v>
      </c>
      <c r="C19" s="21"/>
      <c r="D19" s="21"/>
      <c r="E19" s="21"/>
      <c r="F19" s="21"/>
      <c r="G19" s="21"/>
      <c r="H19" s="21"/>
    </row>
    <row r="20" spans="2:8" ht="30.75" customHeight="1" thickBot="1">
      <c r="B20" s="11" t="s">
        <v>60</v>
      </c>
      <c r="C20" s="11"/>
      <c r="D20" s="21"/>
      <c r="E20" s="21"/>
      <c r="F20" s="21">
        <v>100</v>
      </c>
      <c r="G20" s="21"/>
      <c r="H20" s="21"/>
    </row>
    <row r="21" spans="2:8" ht="18.75" customHeight="1" thickBot="1">
      <c r="B21" s="11" t="s">
        <v>39</v>
      </c>
      <c r="C21" s="21"/>
      <c r="D21" s="21"/>
      <c r="E21" s="21"/>
      <c r="F21" s="21">
        <v>2331</v>
      </c>
      <c r="G21" s="21"/>
      <c r="H21" s="21"/>
    </row>
    <row r="22" spans="2:8" ht="18.75" customHeight="1" thickBot="1">
      <c r="B22" s="11" t="s">
        <v>61</v>
      </c>
      <c r="C22" s="21"/>
      <c r="D22" s="21"/>
      <c r="E22" s="21"/>
      <c r="F22" s="21"/>
      <c r="G22" s="21"/>
      <c r="H22" s="21"/>
    </row>
    <row r="23" spans="2:8" ht="18.75" customHeight="1" thickBot="1">
      <c r="B23" s="11" t="s">
        <v>59</v>
      </c>
      <c r="C23" s="11"/>
      <c r="D23" s="21"/>
      <c r="E23" s="21"/>
      <c r="F23" s="21"/>
      <c r="G23" s="21"/>
      <c r="H23" s="21"/>
    </row>
    <row r="24" spans="2:8" ht="18.75" customHeight="1" thickBot="1">
      <c r="B24" s="11" t="s">
        <v>29</v>
      </c>
      <c r="C24" s="21"/>
      <c r="D24" s="21"/>
      <c r="E24" s="21"/>
      <c r="F24" s="21"/>
      <c r="G24" s="21"/>
      <c r="H24" s="21"/>
    </row>
    <row r="25" spans="2:8" ht="18.75" customHeight="1" thickBot="1">
      <c r="B25" s="11"/>
      <c r="C25" s="21"/>
      <c r="D25" s="21"/>
      <c r="E25" s="21"/>
      <c r="F25" s="21"/>
      <c r="G25" s="21"/>
      <c r="H25" s="21"/>
    </row>
    <row r="26" spans="2:8" ht="18.75" customHeight="1" thickBot="1">
      <c r="B26" s="10" t="s">
        <v>31</v>
      </c>
      <c r="C26" s="20">
        <f aca="true" t="shared" si="2" ref="C26:H26">SUM(C7,C13)</f>
        <v>5822811</v>
      </c>
      <c r="D26" s="20">
        <f t="shared" si="2"/>
        <v>5822811</v>
      </c>
      <c r="E26" s="20">
        <f t="shared" si="2"/>
        <v>1198116</v>
      </c>
      <c r="F26" s="20">
        <f t="shared" si="2"/>
        <v>3156798.2</v>
      </c>
      <c r="G26" s="20">
        <f t="shared" si="2"/>
        <v>0</v>
      </c>
      <c r="H26" s="20">
        <f t="shared" si="2"/>
        <v>0</v>
      </c>
    </row>
    <row r="27" spans="2:8" ht="18.75" customHeight="1" thickBot="1">
      <c r="B27" s="11"/>
      <c r="C27" s="21"/>
      <c r="D27" s="21"/>
      <c r="E27" s="21"/>
      <c r="F27" s="21"/>
      <c r="G27" s="21"/>
      <c r="H27" s="21"/>
    </row>
    <row r="28" spans="2:8" ht="18.75" customHeight="1" thickBot="1">
      <c r="B28" s="11" t="s">
        <v>32</v>
      </c>
      <c r="C28" s="22">
        <v>145</v>
      </c>
      <c r="D28" s="22">
        <v>145</v>
      </c>
      <c r="E28" s="22">
        <v>143</v>
      </c>
      <c r="F28" s="22">
        <v>142</v>
      </c>
      <c r="G28" s="22"/>
      <c r="H28" s="22"/>
    </row>
  </sheetData>
  <sheetProtection/>
  <mergeCells count="2">
    <mergeCell ref="B3:H3"/>
    <mergeCell ref="B2:H2"/>
  </mergeCells>
  <printOptions/>
  <pageMargins left="0.23" right="0.24" top="1" bottom="1" header="0.5" footer="0.5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4" width="8.8515625" style="17" bestFit="1" customWidth="1"/>
    <col min="5" max="5" width="9.140625" style="17" customWidth="1"/>
    <col min="6" max="6" width="10.7109375" style="17" bestFit="1" customWidth="1"/>
    <col min="7" max="7" width="9.57421875" style="17" bestFit="1" customWidth="1"/>
    <col min="8" max="8" width="8.8515625" style="17" bestFit="1" customWidth="1"/>
  </cols>
  <sheetData>
    <row r="2" spans="1:256" ht="13.5" customHeight="1">
      <c r="A2" s="23"/>
      <c r="B2" s="54" t="s">
        <v>77</v>
      </c>
      <c r="C2" s="54"/>
      <c r="D2" s="54"/>
      <c r="E2" s="54"/>
      <c r="F2" s="54"/>
      <c r="G2" s="54"/>
      <c r="H2" s="5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2:8" ht="13.5">
      <c r="B3" s="54" t="s">
        <v>55</v>
      </c>
      <c r="C3" s="55"/>
      <c r="D3" s="55"/>
      <c r="E3" s="55"/>
      <c r="F3" s="55"/>
      <c r="G3" s="55"/>
      <c r="H3" s="55"/>
    </row>
    <row r="4" ht="14.25" customHeight="1" thickBot="1">
      <c r="B4" s="9"/>
    </row>
    <row r="5" spans="2:8" ht="26.25" customHeight="1">
      <c r="B5" s="1" t="s">
        <v>24</v>
      </c>
      <c r="C5" s="18" t="s">
        <v>3</v>
      </c>
      <c r="D5" s="18" t="s">
        <v>35</v>
      </c>
      <c r="E5" s="18" t="s">
        <v>4</v>
      </c>
      <c r="F5" s="18" t="s">
        <v>4</v>
      </c>
      <c r="G5" s="18" t="s">
        <v>4</v>
      </c>
      <c r="H5" s="18" t="s">
        <v>4</v>
      </c>
    </row>
    <row r="6" spans="2:8" ht="25.5">
      <c r="B6" s="12" t="s">
        <v>2</v>
      </c>
      <c r="C6" s="19">
        <v>2013</v>
      </c>
      <c r="D6" s="19"/>
      <c r="E6" s="19" t="s">
        <v>34</v>
      </c>
      <c r="F6" s="19" t="s">
        <v>33</v>
      </c>
      <c r="G6" s="19" t="s">
        <v>5</v>
      </c>
      <c r="H6" s="19" t="s">
        <v>6</v>
      </c>
    </row>
    <row r="7" spans="2:8" ht="18.75" customHeight="1" thickBot="1">
      <c r="B7" s="10" t="s">
        <v>25</v>
      </c>
      <c r="C7" s="20">
        <f aca="true" t="shared" si="0" ref="C7:H7">SUM(C9:C11)</f>
        <v>2688874</v>
      </c>
      <c r="D7" s="20">
        <f t="shared" si="0"/>
        <v>2688874</v>
      </c>
      <c r="E7" s="20">
        <f t="shared" si="0"/>
        <v>504402</v>
      </c>
      <c r="F7" s="20">
        <f t="shared" si="0"/>
        <v>1006001</v>
      </c>
      <c r="G7" s="20">
        <f t="shared" si="0"/>
        <v>0</v>
      </c>
      <c r="H7" s="20">
        <f t="shared" si="0"/>
        <v>0</v>
      </c>
    </row>
    <row r="8" spans="2:8" ht="18.75" customHeight="1" thickBot="1">
      <c r="B8" s="11" t="s">
        <v>26</v>
      </c>
      <c r="C8" s="21"/>
      <c r="D8" s="21"/>
      <c r="E8" s="21"/>
      <c r="F8" s="21"/>
      <c r="G8" s="21"/>
      <c r="H8" s="21"/>
    </row>
    <row r="9" spans="2:8" ht="18.75" customHeight="1" thickBot="1">
      <c r="B9" s="11" t="s">
        <v>27</v>
      </c>
      <c r="C9" s="21">
        <v>775452</v>
      </c>
      <c r="D9" s="21">
        <v>775452</v>
      </c>
      <c r="E9" s="21">
        <v>181509</v>
      </c>
      <c r="F9" s="21">
        <v>382375</v>
      </c>
      <c r="G9" s="21"/>
      <c r="H9" s="21"/>
    </row>
    <row r="10" spans="2:8" ht="18.75" customHeight="1" thickBot="1">
      <c r="B10" s="11" t="s">
        <v>28</v>
      </c>
      <c r="C10" s="21">
        <v>1913422</v>
      </c>
      <c r="D10" s="21">
        <v>1913422</v>
      </c>
      <c r="E10" s="21">
        <v>322893</v>
      </c>
      <c r="F10" s="21">
        <v>623626</v>
      </c>
      <c r="G10" s="21"/>
      <c r="H10" s="21"/>
    </row>
    <row r="11" spans="2:8" ht="18.75" customHeight="1" thickBot="1">
      <c r="B11" s="11" t="s">
        <v>29</v>
      </c>
      <c r="C11" s="21"/>
      <c r="D11" s="21"/>
      <c r="E11" s="21"/>
      <c r="F11" s="21"/>
      <c r="G11" s="21"/>
      <c r="H11" s="21"/>
    </row>
    <row r="12" spans="2:8" ht="18.75" customHeight="1" thickBot="1">
      <c r="B12" s="11"/>
      <c r="C12" s="21"/>
      <c r="D12" s="21"/>
      <c r="E12" s="21"/>
      <c r="F12" s="21"/>
      <c r="G12" s="21"/>
      <c r="H12" s="21"/>
    </row>
    <row r="13" spans="2:8" ht="28.5" customHeight="1" thickBot="1">
      <c r="B13" s="10" t="s">
        <v>30</v>
      </c>
      <c r="C13" s="20">
        <f aca="true" t="shared" si="1" ref="C13:H13">SUM(C14:C24)</f>
        <v>4500000</v>
      </c>
      <c r="D13" s="20">
        <f t="shared" si="1"/>
        <v>4500000</v>
      </c>
      <c r="E13" s="20">
        <f t="shared" si="1"/>
        <v>-24679</v>
      </c>
      <c r="F13" s="20">
        <f t="shared" si="1"/>
        <v>-31353</v>
      </c>
      <c r="G13" s="20">
        <f t="shared" si="1"/>
        <v>0</v>
      </c>
      <c r="H13" s="20">
        <f t="shared" si="1"/>
        <v>0</v>
      </c>
    </row>
    <row r="14" spans="2:8" ht="17.25" customHeight="1" thickBot="1">
      <c r="B14" s="11" t="s">
        <v>26</v>
      </c>
      <c r="C14" s="21"/>
      <c r="D14" s="21"/>
      <c r="E14" s="21"/>
      <c r="F14" s="21"/>
      <c r="G14" s="21"/>
      <c r="H14" s="21"/>
    </row>
    <row r="15" spans="2:8" ht="18.75" customHeight="1" thickBot="1">
      <c r="B15" s="11" t="s">
        <v>27</v>
      </c>
      <c r="C15" s="21"/>
      <c r="D15" s="21"/>
      <c r="E15" s="21"/>
      <c r="F15" s="21"/>
      <c r="G15" s="21"/>
      <c r="H15" s="21"/>
    </row>
    <row r="16" spans="2:8" ht="18.75" customHeight="1" thickBot="1">
      <c r="B16" s="11" t="s">
        <v>28</v>
      </c>
      <c r="C16" s="21">
        <v>4500000</v>
      </c>
      <c r="D16" s="21">
        <v>4500000</v>
      </c>
      <c r="E16" s="21"/>
      <c r="F16" s="21"/>
      <c r="G16" s="21"/>
      <c r="H16" s="21"/>
    </row>
    <row r="17" spans="2:8" ht="18.75" customHeight="1" thickBot="1">
      <c r="B17" s="11" t="s">
        <v>51</v>
      </c>
      <c r="C17" s="21"/>
      <c r="D17" s="21"/>
      <c r="E17" s="21"/>
      <c r="F17" s="21"/>
      <c r="G17" s="21"/>
      <c r="H17" s="21"/>
    </row>
    <row r="18" spans="2:8" ht="18.75" customHeight="1" thickBot="1">
      <c r="B18" s="11" t="s">
        <v>41</v>
      </c>
      <c r="C18" s="21"/>
      <c r="D18" s="21"/>
      <c r="E18" s="21"/>
      <c r="F18" s="21"/>
      <c r="G18" s="21"/>
      <c r="H18" s="21"/>
    </row>
    <row r="19" spans="2:8" ht="18.75" customHeight="1" thickBot="1">
      <c r="B19" s="11" t="s">
        <v>38</v>
      </c>
      <c r="C19" s="21"/>
      <c r="D19" s="21"/>
      <c r="E19" s="21"/>
      <c r="F19" s="21"/>
      <c r="G19" s="21"/>
      <c r="H19" s="21"/>
    </row>
    <row r="20" spans="2:8" ht="30.75" customHeight="1" thickBot="1">
      <c r="B20" s="11" t="s">
        <v>60</v>
      </c>
      <c r="C20" s="11"/>
      <c r="D20" s="21"/>
      <c r="E20" s="21"/>
      <c r="F20" s="21"/>
      <c r="G20" s="21"/>
      <c r="H20" s="21"/>
    </row>
    <row r="21" spans="2:8" ht="18.75" customHeight="1" thickBot="1">
      <c r="B21" s="11" t="s">
        <v>39</v>
      </c>
      <c r="C21" s="21"/>
      <c r="D21" s="21"/>
      <c r="E21" s="21"/>
      <c r="F21" s="21"/>
      <c r="G21" s="21"/>
      <c r="H21" s="21"/>
    </row>
    <row r="22" spans="2:8" ht="18.75" customHeight="1" thickBot="1">
      <c r="B22" s="11" t="s">
        <v>61</v>
      </c>
      <c r="C22" s="21"/>
      <c r="D22" s="21"/>
      <c r="E22" s="21"/>
      <c r="F22" s="21"/>
      <c r="G22" s="21"/>
      <c r="H22" s="21"/>
    </row>
    <row r="23" spans="2:8" ht="18.75" customHeight="1" thickBot="1">
      <c r="B23" s="11" t="s">
        <v>59</v>
      </c>
      <c r="C23" s="11"/>
      <c r="D23" s="21"/>
      <c r="E23" s="21">
        <v>-24679</v>
      </c>
      <c r="F23" s="21">
        <v>-31353</v>
      </c>
      <c r="G23" s="21"/>
      <c r="H23" s="21"/>
    </row>
    <row r="24" spans="2:8" ht="18.75" customHeight="1" thickBot="1">
      <c r="B24" s="11" t="s">
        <v>29</v>
      </c>
      <c r="C24" s="21"/>
      <c r="D24" s="21"/>
      <c r="E24" s="21"/>
      <c r="F24" s="21"/>
      <c r="G24" s="21"/>
      <c r="H24" s="21"/>
    </row>
    <row r="25" spans="2:8" ht="18.75" customHeight="1" thickBot="1">
      <c r="B25" s="11"/>
      <c r="C25" s="21"/>
      <c r="D25" s="38"/>
      <c r="E25" s="38"/>
      <c r="F25" s="38"/>
      <c r="G25" s="38"/>
      <c r="H25" s="21"/>
    </row>
    <row r="26" spans="2:8" ht="18.75" customHeight="1" thickBot="1">
      <c r="B26" s="10" t="s">
        <v>31</v>
      </c>
      <c r="C26" s="20">
        <f aca="true" t="shared" si="2" ref="C26:H26">SUM(C7,C13)</f>
        <v>7188874</v>
      </c>
      <c r="D26" s="20">
        <f t="shared" si="2"/>
        <v>7188874</v>
      </c>
      <c r="E26" s="20">
        <f t="shared" si="2"/>
        <v>479723</v>
      </c>
      <c r="F26" s="20">
        <f t="shared" si="2"/>
        <v>974648</v>
      </c>
      <c r="G26" s="20">
        <f t="shared" si="2"/>
        <v>0</v>
      </c>
      <c r="H26" s="20">
        <f t="shared" si="2"/>
        <v>0</v>
      </c>
    </row>
    <row r="27" spans="2:8" ht="18.75" customHeight="1" thickBot="1">
      <c r="B27" s="11"/>
      <c r="C27" s="21"/>
      <c r="D27" s="21"/>
      <c r="E27" s="21"/>
      <c r="F27" s="21"/>
      <c r="G27" s="21"/>
      <c r="H27" s="21"/>
    </row>
    <row r="28" spans="2:8" ht="18.75" customHeight="1" thickBot="1">
      <c r="B28" s="11" t="s">
        <v>32</v>
      </c>
      <c r="C28" s="22">
        <v>43</v>
      </c>
      <c r="D28" s="22">
        <v>43</v>
      </c>
      <c r="E28" s="22">
        <v>43</v>
      </c>
      <c r="F28" s="22">
        <v>43</v>
      </c>
      <c r="G28" s="22"/>
      <c r="H28" s="22"/>
    </row>
  </sheetData>
  <sheetProtection/>
  <mergeCells count="2">
    <mergeCell ref="B3:H3"/>
    <mergeCell ref="B2:H2"/>
  </mergeCells>
  <printOptions/>
  <pageMargins left="0.23" right="0.24" top="1" bottom="1" header="0.5" footer="0.5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3" width="9.8515625" style="17" bestFit="1" customWidth="1"/>
    <col min="4" max="4" width="10.140625" style="17" customWidth="1"/>
    <col min="5" max="5" width="7.421875" style="17" bestFit="1" customWidth="1"/>
    <col min="6" max="6" width="10.7109375" style="17" bestFit="1" customWidth="1"/>
    <col min="7" max="7" width="9.57421875" style="17" bestFit="1" customWidth="1"/>
    <col min="8" max="8" width="8.8515625" style="17" bestFit="1" customWidth="1"/>
  </cols>
  <sheetData>
    <row r="2" spans="1:256" ht="13.5" customHeight="1">
      <c r="A2" s="23"/>
      <c r="B2" s="54" t="s">
        <v>77</v>
      </c>
      <c r="C2" s="54"/>
      <c r="D2" s="54"/>
      <c r="E2" s="54"/>
      <c r="F2" s="54"/>
      <c r="G2" s="54"/>
      <c r="H2" s="5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2:8" ht="29.25" customHeight="1">
      <c r="B3" s="54" t="s">
        <v>65</v>
      </c>
      <c r="C3" s="55"/>
      <c r="D3" s="55"/>
      <c r="E3" s="55"/>
      <c r="F3" s="55"/>
      <c r="G3" s="55"/>
      <c r="H3" s="55"/>
    </row>
    <row r="4" ht="14.25" customHeight="1" thickBot="1">
      <c r="B4" s="9"/>
    </row>
    <row r="5" spans="2:8" ht="26.25" customHeight="1">
      <c r="B5" s="1" t="s">
        <v>24</v>
      </c>
      <c r="C5" s="18" t="s">
        <v>3</v>
      </c>
      <c r="D5" s="18" t="s">
        <v>35</v>
      </c>
      <c r="E5" s="18" t="s">
        <v>4</v>
      </c>
      <c r="F5" s="18" t="s">
        <v>4</v>
      </c>
      <c r="G5" s="18" t="s">
        <v>4</v>
      </c>
      <c r="H5" s="18" t="s">
        <v>4</v>
      </c>
    </row>
    <row r="6" spans="2:8" ht="25.5">
      <c r="B6" s="12" t="s">
        <v>2</v>
      </c>
      <c r="C6" s="19">
        <v>2013</v>
      </c>
      <c r="D6" s="19"/>
      <c r="E6" s="19" t="s">
        <v>34</v>
      </c>
      <c r="F6" s="19" t="s">
        <v>33</v>
      </c>
      <c r="G6" s="19" t="s">
        <v>5</v>
      </c>
      <c r="H6" s="19" t="s">
        <v>6</v>
      </c>
    </row>
    <row r="7" spans="2:8" ht="18.75" customHeight="1" thickBot="1">
      <c r="B7" s="10" t="s">
        <v>25</v>
      </c>
      <c r="C7" s="20">
        <f aca="true" t="shared" si="0" ref="C7:H7">SUM(C9:C11)</f>
        <v>3175695</v>
      </c>
      <c r="D7" s="20">
        <f t="shared" si="0"/>
        <v>3175695</v>
      </c>
      <c r="E7" s="20">
        <f t="shared" si="0"/>
        <v>462438</v>
      </c>
      <c r="F7" s="20">
        <f t="shared" si="0"/>
        <v>1345993</v>
      </c>
      <c r="G7" s="20">
        <f t="shared" si="0"/>
        <v>0</v>
      </c>
      <c r="H7" s="20">
        <f t="shared" si="0"/>
        <v>0</v>
      </c>
    </row>
    <row r="8" spans="2:8" ht="18.75" customHeight="1" thickBot="1">
      <c r="B8" s="11" t="s">
        <v>26</v>
      </c>
      <c r="C8" s="21"/>
      <c r="D8" s="21"/>
      <c r="E8" s="21"/>
      <c r="F8" s="21"/>
      <c r="G8" s="21"/>
      <c r="H8" s="21"/>
    </row>
    <row r="9" spans="2:8" ht="18.75" customHeight="1" thickBot="1">
      <c r="B9" s="11" t="s">
        <v>27</v>
      </c>
      <c r="C9" s="21">
        <v>1923695</v>
      </c>
      <c r="D9" s="21">
        <v>1923695</v>
      </c>
      <c r="E9" s="21">
        <v>377958</v>
      </c>
      <c r="F9" s="21">
        <v>828927</v>
      </c>
      <c r="G9" s="21"/>
      <c r="H9" s="21"/>
    </row>
    <row r="10" spans="2:8" ht="18.75" customHeight="1" thickBot="1">
      <c r="B10" s="11" t="s">
        <v>28</v>
      </c>
      <c r="C10" s="21">
        <v>1252000</v>
      </c>
      <c r="D10" s="21">
        <v>1252000</v>
      </c>
      <c r="E10" s="21">
        <v>84480</v>
      </c>
      <c r="F10" s="21">
        <v>516714</v>
      </c>
      <c r="G10" s="21"/>
      <c r="H10" s="21"/>
    </row>
    <row r="11" spans="2:8" ht="18.75" customHeight="1" thickBot="1">
      <c r="B11" s="11" t="s">
        <v>29</v>
      </c>
      <c r="C11" s="21"/>
      <c r="D11" s="21"/>
      <c r="E11" s="21"/>
      <c r="F11" s="21">
        <v>352</v>
      </c>
      <c r="G11" s="21"/>
      <c r="H11" s="21"/>
    </row>
    <row r="12" spans="2:8" ht="18.75" customHeight="1" thickBot="1">
      <c r="B12" s="11"/>
      <c r="C12" s="21"/>
      <c r="D12" s="21"/>
      <c r="E12" s="21"/>
      <c r="F12" s="21"/>
      <c r="G12" s="21"/>
      <c r="H12" s="21"/>
    </row>
    <row r="13" spans="2:8" ht="28.5" customHeight="1" thickBot="1">
      <c r="B13" s="10" t="s">
        <v>30</v>
      </c>
      <c r="C13" s="20">
        <f aca="true" t="shared" si="1" ref="C13:H13">SUM(C14:C24)</f>
        <v>0</v>
      </c>
      <c r="D13" s="20">
        <f t="shared" si="1"/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</row>
    <row r="14" spans="2:8" ht="17.25" customHeight="1" thickBot="1">
      <c r="B14" s="11" t="s">
        <v>26</v>
      </c>
      <c r="C14" s="21"/>
      <c r="D14" s="21"/>
      <c r="E14" s="21"/>
      <c r="F14" s="21"/>
      <c r="G14" s="21"/>
      <c r="H14" s="21"/>
    </row>
    <row r="15" spans="2:8" ht="18.75" customHeight="1" thickBot="1">
      <c r="B15" s="11" t="s">
        <v>27</v>
      </c>
      <c r="C15" s="21"/>
      <c r="D15" s="21"/>
      <c r="E15" s="21"/>
      <c r="F15" s="21"/>
      <c r="G15" s="21"/>
      <c r="H15" s="21"/>
    </row>
    <row r="16" spans="2:8" ht="18.75" customHeight="1" thickBot="1">
      <c r="B16" s="11" t="s">
        <v>28</v>
      </c>
      <c r="C16" s="21"/>
      <c r="D16" s="21"/>
      <c r="E16" s="21"/>
      <c r="F16" s="21"/>
      <c r="G16" s="21"/>
      <c r="H16" s="21"/>
    </row>
    <row r="17" spans="2:8" ht="18.75" customHeight="1" thickBot="1">
      <c r="B17" s="11" t="s">
        <v>51</v>
      </c>
      <c r="C17" s="21"/>
      <c r="D17" s="21"/>
      <c r="E17" s="21"/>
      <c r="F17" s="21"/>
      <c r="G17" s="21"/>
      <c r="H17" s="21"/>
    </row>
    <row r="18" spans="2:8" ht="18.75" customHeight="1" thickBot="1">
      <c r="B18" s="11" t="s">
        <v>41</v>
      </c>
      <c r="C18" s="21"/>
      <c r="D18" s="21"/>
      <c r="E18" s="21"/>
      <c r="F18" s="21"/>
      <c r="G18" s="21"/>
      <c r="H18" s="21"/>
    </row>
    <row r="19" spans="2:8" ht="18.75" customHeight="1" thickBot="1">
      <c r="B19" s="11" t="s">
        <v>38</v>
      </c>
      <c r="C19" s="21"/>
      <c r="D19" s="21"/>
      <c r="E19" s="21"/>
      <c r="F19" s="21"/>
      <c r="G19" s="21"/>
      <c r="H19" s="21"/>
    </row>
    <row r="20" spans="2:8" ht="30.75" customHeight="1" thickBot="1">
      <c r="B20" s="11" t="s">
        <v>60</v>
      </c>
      <c r="C20" s="11"/>
      <c r="D20" s="21"/>
      <c r="E20" s="21"/>
      <c r="F20" s="21"/>
      <c r="G20" s="21"/>
      <c r="H20" s="21"/>
    </row>
    <row r="21" spans="2:8" ht="18.75" customHeight="1" thickBot="1">
      <c r="B21" s="11" t="s">
        <v>39</v>
      </c>
      <c r="C21" s="21"/>
      <c r="D21" s="21"/>
      <c r="E21" s="21"/>
      <c r="F21" s="21"/>
      <c r="G21" s="21"/>
      <c r="H21" s="21"/>
    </row>
    <row r="22" spans="2:8" ht="18.75" customHeight="1" thickBot="1">
      <c r="B22" s="11" t="s">
        <v>61</v>
      </c>
      <c r="C22" s="21"/>
      <c r="D22" s="21"/>
      <c r="E22" s="21"/>
      <c r="F22" s="21"/>
      <c r="G22" s="21"/>
      <c r="H22" s="21"/>
    </row>
    <row r="23" spans="2:8" ht="18.75" customHeight="1" thickBot="1">
      <c r="B23" s="11" t="s">
        <v>59</v>
      </c>
      <c r="C23" s="11"/>
      <c r="D23" s="21"/>
      <c r="E23" s="21"/>
      <c r="F23" s="21"/>
      <c r="G23" s="21"/>
      <c r="H23" s="21"/>
    </row>
    <row r="24" spans="2:8" ht="18.75" customHeight="1" thickBot="1">
      <c r="B24" s="11" t="s">
        <v>29</v>
      </c>
      <c r="C24" s="21"/>
      <c r="D24" s="21"/>
      <c r="E24" s="21"/>
      <c r="F24" s="21"/>
      <c r="G24" s="21"/>
      <c r="H24" s="21"/>
    </row>
    <row r="25" spans="2:8" ht="18.75" customHeight="1" thickBot="1">
      <c r="B25" s="11"/>
      <c r="C25" s="21"/>
      <c r="D25" s="21"/>
      <c r="E25" s="21"/>
      <c r="F25" s="21"/>
      <c r="G25" s="21"/>
      <c r="H25" s="21"/>
    </row>
    <row r="26" spans="2:8" ht="18.75" customHeight="1" thickBot="1">
      <c r="B26" s="10" t="s">
        <v>31</v>
      </c>
      <c r="C26" s="20">
        <f aca="true" t="shared" si="2" ref="C26:H26">SUM(C7,C13)</f>
        <v>3175695</v>
      </c>
      <c r="D26" s="20">
        <f t="shared" si="2"/>
        <v>3175695</v>
      </c>
      <c r="E26" s="20">
        <f t="shared" si="2"/>
        <v>462438</v>
      </c>
      <c r="F26" s="20">
        <f t="shared" si="2"/>
        <v>1345993</v>
      </c>
      <c r="G26" s="20">
        <f t="shared" si="2"/>
        <v>0</v>
      </c>
      <c r="H26" s="20">
        <f t="shared" si="2"/>
        <v>0</v>
      </c>
    </row>
    <row r="27" spans="2:8" ht="18.75" customHeight="1" thickBot="1">
      <c r="B27" s="11"/>
      <c r="C27" s="21"/>
      <c r="D27" s="21"/>
      <c r="E27" s="21"/>
      <c r="F27" s="21"/>
      <c r="G27" s="21"/>
      <c r="H27" s="21"/>
    </row>
    <row r="28" spans="2:8" ht="18.75" customHeight="1" thickBot="1">
      <c r="B28" s="11" t="s">
        <v>32</v>
      </c>
      <c r="C28" s="22">
        <v>82</v>
      </c>
      <c r="D28" s="22">
        <v>82</v>
      </c>
      <c r="E28" s="22">
        <v>76</v>
      </c>
      <c r="F28" s="22">
        <v>75</v>
      </c>
      <c r="G28" s="22"/>
      <c r="H28" s="22"/>
    </row>
  </sheetData>
  <sheetProtection/>
  <mergeCells count="2">
    <mergeCell ref="B3:H3"/>
    <mergeCell ref="B2:H2"/>
  </mergeCells>
  <printOptions/>
  <pageMargins left="0.23" right="0.24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TzMikov</dc:creator>
  <cp:keywords/>
  <dc:description/>
  <cp:lastModifiedBy>m.lambova</cp:lastModifiedBy>
  <cp:lastPrinted>2012-11-08T09:35:21Z</cp:lastPrinted>
  <dcterms:created xsi:type="dcterms:W3CDTF">2007-04-19T11:40:07Z</dcterms:created>
  <dcterms:modified xsi:type="dcterms:W3CDTF">2013-09-11T13:54:49Z</dcterms:modified>
  <cp:category/>
  <cp:version/>
  <cp:contentType/>
  <cp:contentStatus/>
</cp:coreProperties>
</file>