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950" activeTab="0"/>
  </bookViews>
  <sheets>
    <sheet name="приходи" sheetId="1" r:id="rId1"/>
    <sheet name="разходи" sheetId="2" r:id="rId2"/>
    <sheet name="програма1" sheetId="3" r:id="rId3"/>
    <sheet name="програма2" sheetId="4" r:id="rId4"/>
    <sheet name="програма3" sheetId="5" r:id="rId5"/>
    <sheet name="програма4" sheetId="6" r:id="rId6"/>
    <sheet name="програма5" sheetId="7" r:id="rId7"/>
    <sheet name="програма6" sheetId="8" r:id="rId8"/>
    <sheet name="програма7" sheetId="9" r:id="rId9"/>
    <sheet name="програма8" sheetId="10" r:id="rId10"/>
    <sheet name="програма9" sheetId="11" r:id="rId11"/>
    <sheet name="програма10" sheetId="12" r:id="rId12"/>
    <sheet name="програма11" sheetId="13" r:id="rId13"/>
    <sheet name="програма12" sheetId="14" r:id="rId14"/>
    <sheet name="програма13" sheetId="15" r:id="rId15"/>
    <sheet name="програма14" sheetId="16" r:id="rId16"/>
    <sheet name="програма15" sheetId="17" r:id="rId17"/>
    <sheet name="програма16" sheetId="18" r:id="rId18"/>
    <sheet name="програма17" sheetId="19" r:id="rId19"/>
    <sheet name="програма-общо" sheetId="20" r:id="rId20"/>
  </sheets>
  <definedNames/>
  <calcPr fullCalcOnLoad="1"/>
</workbook>
</file>

<file path=xl/sharedStrings.xml><?xml version="1.0" encoding="utf-8"?>
<sst xmlns="http://schemas.openxmlformats.org/spreadsheetml/2006/main" count="630" uniqueCount="79">
  <si>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</si>
  <si>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</si>
  <si>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</si>
  <si>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</si>
  <si>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</si>
  <si>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</si>
  <si>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</si>
  <si>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</si>
  <si>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</si>
  <si>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</si>
  <si>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</si>
  <si>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</si>
  <si>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</si>
  <si>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</si>
  <si>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</si>
  <si>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</si>
  <si>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</si>
  <si>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</si>
  <si>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</si>
  <si>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</si>
  <si>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</si>
  <si>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</si>
  <si>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</si>
  <si>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</si>
  <si>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</si>
  <si>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</si>
  <si>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</si>
  <si>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</si>
  <si>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</si>
  <si>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</si>
  <si>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</si>
  <si>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</si>
  <si>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</si>
  <si>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</si>
  <si>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</si>
  <si>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</si>
  <si>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</si>
  <si>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</si>
  <si>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</si>
  <si>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</si>
  <si>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Закон 2009</t>
  </si>
  <si>
    <t>Програма  “Наблюдение, анализ и оценка на качеството в средното образование”</t>
  </si>
  <si>
    <t>Членски внос</t>
  </si>
  <si>
    <t>Субсидии за нефинансови предприятия</t>
  </si>
  <si>
    <t>Субсидии за организациис нестопанска цел</t>
  </si>
  <si>
    <t>Стипендии</t>
  </si>
  <si>
    <t>Програма “Продължаващо професионално обучение”</t>
  </si>
  <si>
    <t>Програма “Улесняване на достъпа до всеобщо образование”</t>
  </si>
  <si>
    <t>Програма  “Осигуряване на учебния процес”</t>
  </si>
  <si>
    <t>Програма “Интеграция и реинтеграция на деца и ученици”</t>
  </si>
  <si>
    <t>Програма “Организиране на свободното време”</t>
  </si>
  <si>
    <t>Програма “Образование на българите в чужбина”</t>
  </si>
  <si>
    <t>Програма  “Управление на качеството във висшето образование”</t>
  </si>
  <si>
    <t>Програма  “Международен образователен обмен”</t>
  </si>
  <si>
    <t>Програма  “Осигуряване на обучението в ДВУ”</t>
  </si>
  <si>
    <t xml:space="preserve">Програма “Студентско подпомагане” </t>
  </si>
  <si>
    <t>Програма  “Студентски спорт, отдих и туризъм и свободно време”</t>
  </si>
  <si>
    <t>Програма  “Оценка, развитие и съхранение на националния научен потенциал”</t>
  </si>
  <si>
    <t>Програма “Насърчаване развитието на научната дейност чрез програмно-конкурсно финансиране”</t>
  </si>
  <si>
    <t>Програма  “Интегриране на научните изследвания в образователните процеси в ДВУ”</t>
  </si>
  <si>
    <t>Програма “Колекциониране, консервиране и дълготрайно съхранение на микробиологични образци”</t>
  </si>
  <si>
    <t>Програма "Администрация"</t>
  </si>
  <si>
    <t>ОБЩО</t>
  </si>
  <si>
    <t>Субсидии за организации с нестопанска цел</t>
  </si>
  <si>
    <t xml:space="preserve">II. Отчет на разходите по бюджета на Министерството на образованието и науката по политики и </t>
  </si>
  <si>
    <t>Политика за всеобхватно, достъпно и качествено образование и обучение в областта на средното образование</t>
  </si>
  <si>
    <t xml:space="preserve">Политика „Равен достъп до качествено висше образование” </t>
  </si>
  <si>
    <t>Политика  „Развитие на научния потенциал-база за устойчиво развитие”</t>
  </si>
  <si>
    <t>2.4.</t>
  </si>
  <si>
    <t>2.5.</t>
  </si>
  <si>
    <t>2.6.</t>
  </si>
  <si>
    <t>Държавни такси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</si>
  <si>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</si>
  <si>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</si>
  <si>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III. Отчет на ведомствените и администрираните разходи по програми към 30.06. 2009 г.</t>
  </si>
  <si>
    <t>III. Отчет на ведомствените и администрираните разходи по програми към 30.06.2009 г.</t>
  </si>
  <si>
    <t>Лихви</t>
  </si>
  <si>
    <t>I. Отчет на приходите по бюджета на Министерството на образованието и науката към 30.06.2009 г.</t>
  </si>
  <si>
    <t>програми към 30.06.2009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</si>
</sst>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0.13671875" style="0" customWidth="1"/>
    <col min="3" max="3" width="30.8515625" style="0" customWidth="1"/>
    <col min="4" max="5" width="9.8515625" style="0" bestFit="1" customWidth="1"/>
    <col min="6" max="6" width="11.7109375" style="0" customWidth="1"/>
    <col min="7" max="7" width="10.28125" style="0" customWidth="1"/>
    <col min="8" max="8" width="11.7109375" style="0" customWidth="1"/>
    <col min="9" max="9" width="10.7109375" style="0" customWidth="1"/>
  </cols>
  <sheetData>
    <row r="2" ht="15.75">
      <c r="B2" s="11" t="s">
        <v>77</v>
      </c>
    </row>
    <row r="3" ht="13.5" thickBot="1"/>
    <row r="4" spans="2:9" ht="12.75">
      <c r="B4" s="27" t="s">
        <v>0</v>
      </c>
      <c r="C4" s="2" t="s">
        <v>1</v>
      </c>
      <c r="D4" s="2" t="s">
        <v>3</v>
      </c>
      <c r="E4" s="2" t="s">
        <v>38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28"/>
      <c r="C5" s="3" t="s">
        <v>2</v>
      </c>
      <c r="D5" s="3">
        <v>2009</v>
      </c>
      <c r="E5" s="3" t="s">
        <v>39</v>
      </c>
      <c r="F5" s="3" t="s">
        <v>36</v>
      </c>
      <c r="G5" s="3" t="s">
        <v>35</v>
      </c>
      <c r="H5" s="3" t="s">
        <v>5</v>
      </c>
      <c r="I5" s="3" t="s">
        <v>6</v>
      </c>
    </row>
    <row r="6" spans="2:9" ht="13.5" thickBot="1">
      <c r="B6" s="29"/>
      <c r="C6" s="4"/>
      <c r="D6" s="4"/>
      <c r="E6" s="4"/>
      <c r="F6" s="5"/>
      <c r="G6" s="4"/>
      <c r="H6" s="5"/>
      <c r="I6" s="4"/>
    </row>
    <row r="7" spans="2:9" ht="16.5" customHeight="1" thickBot="1">
      <c r="B7" s="6" t="s">
        <v>7</v>
      </c>
      <c r="C7" s="17" t="s">
        <v>8</v>
      </c>
      <c r="D7" s="23">
        <f aca="true" t="shared" si="0" ref="D7:I7">SUM(D8)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</row>
    <row r="8" spans="2:9" ht="16.5" customHeight="1" thickBot="1">
      <c r="B8" s="9" t="s">
        <v>9</v>
      </c>
      <c r="C8" s="18" t="s">
        <v>10</v>
      </c>
      <c r="D8" s="23"/>
      <c r="E8" s="23"/>
      <c r="F8" s="23"/>
      <c r="G8" s="23"/>
      <c r="H8" s="23"/>
      <c r="I8" s="23"/>
    </row>
    <row r="9" spans="2:9" ht="16.5" customHeight="1" thickBot="1">
      <c r="B9" s="6" t="s">
        <v>11</v>
      </c>
      <c r="C9" s="17" t="s">
        <v>12</v>
      </c>
      <c r="D9" s="23">
        <f aca="true" t="shared" si="1" ref="D9:I9">SUM(D10:D15)</f>
        <v>21200000</v>
      </c>
      <c r="E9" s="23">
        <f t="shared" si="1"/>
        <v>21200000</v>
      </c>
      <c r="F9" s="23">
        <f t="shared" si="1"/>
        <v>2980692</v>
      </c>
      <c r="G9" s="23">
        <f t="shared" si="1"/>
        <v>5800944</v>
      </c>
      <c r="H9" s="23">
        <f t="shared" si="1"/>
        <v>0</v>
      </c>
      <c r="I9" s="23">
        <f t="shared" si="1"/>
        <v>0</v>
      </c>
    </row>
    <row r="10" spans="2:9" ht="16.5" customHeight="1" thickBot="1">
      <c r="B10" s="9" t="s">
        <v>13</v>
      </c>
      <c r="C10" s="18" t="s">
        <v>14</v>
      </c>
      <c r="D10" s="24">
        <v>20709717</v>
      </c>
      <c r="E10" s="24">
        <v>20709717</v>
      </c>
      <c r="F10" s="24">
        <v>2449007</v>
      </c>
      <c r="G10" s="23">
        <v>4841470</v>
      </c>
      <c r="H10" s="24"/>
      <c r="I10" s="23"/>
    </row>
    <row r="11" spans="2:9" ht="16.5" customHeight="1" thickBot="1">
      <c r="B11" s="9" t="s">
        <v>15</v>
      </c>
      <c r="C11" s="18" t="s">
        <v>71</v>
      </c>
      <c r="D11" s="24"/>
      <c r="E11" s="24"/>
      <c r="F11" s="24">
        <v>48430</v>
      </c>
      <c r="G11" s="23">
        <v>92901</v>
      </c>
      <c r="H11" s="24"/>
      <c r="I11" s="23"/>
    </row>
    <row r="12" spans="2:9" ht="16.5" customHeight="1" thickBot="1">
      <c r="B12" s="9" t="s">
        <v>17</v>
      </c>
      <c r="C12" s="18" t="s">
        <v>16</v>
      </c>
      <c r="D12" s="24">
        <v>5783</v>
      </c>
      <c r="E12" s="24">
        <v>5783</v>
      </c>
      <c r="F12" s="24">
        <v>1915</v>
      </c>
      <c r="G12" s="23">
        <v>24830</v>
      </c>
      <c r="H12" s="24"/>
      <c r="I12" s="23"/>
    </row>
    <row r="13" spans="2:9" ht="16.5" customHeight="1" thickBot="1">
      <c r="B13" s="9" t="s">
        <v>68</v>
      </c>
      <c r="C13" s="18" t="s">
        <v>18</v>
      </c>
      <c r="D13" s="24">
        <v>484500</v>
      </c>
      <c r="E13" s="24">
        <v>484500</v>
      </c>
      <c r="F13" s="24">
        <v>530963</v>
      </c>
      <c r="G13" s="23">
        <v>950409</v>
      </c>
      <c r="H13" s="24"/>
      <c r="I13" s="23"/>
    </row>
    <row r="14" spans="2:9" ht="26.25" customHeight="1" thickBot="1">
      <c r="B14" s="9" t="s">
        <v>69</v>
      </c>
      <c r="C14" s="18" t="s">
        <v>72</v>
      </c>
      <c r="D14" s="24"/>
      <c r="E14" s="24"/>
      <c r="F14" s="24">
        <v>-102067</v>
      </c>
      <c r="G14" s="23">
        <v>-210012</v>
      </c>
      <c r="H14" s="24"/>
      <c r="I14" s="23"/>
    </row>
    <row r="15" spans="2:9" ht="26.25" customHeight="1" thickBot="1">
      <c r="B15" s="9" t="s">
        <v>70</v>
      </c>
      <c r="C15" s="18" t="s">
        <v>73</v>
      </c>
      <c r="D15" s="24"/>
      <c r="E15" s="24"/>
      <c r="F15" s="24">
        <v>52444</v>
      </c>
      <c r="G15" s="23">
        <v>101346</v>
      </c>
      <c r="H15" s="24"/>
      <c r="I15" s="23"/>
    </row>
    <row r="16" spans="2:9" ht="30.75" customHeight="1" thickBot="1">
      <c r="B16" s="6" t="s">
        <v>19</v>
      </c>
      <c r="C16" s="17" t="s">
        <v>20</v>
      </c>
      <c r="D16" s="23"/>
      <c r="E16" s="23"/>
      <c r="F16" s="26">
        <v>393391</v>
      </c>
      <c r="G16" s="23">
        <v>18387662</v>
      </c>
      <c r="H16" s="26"/>
      <c r="I16" s="23"/>
    </row>
    <row r="17" spans="2:9" ht="16.5" customHeight="1" thickBot="1">
      <c r="B17" s="6"/>
      <c r="C17" s="19" t="s">
        <v>21</v>
      </c>
      <c r="D17" s="23">
        <f aca="true" t="shared" si="2" ref="D17:I17">SUM(D7,D9,D16)</f>
        <v>21200000</v>
      </c>
      <c r="E17" s="23">
        <f t="shared" si="2"/>
        <v>21200000</v>
      </c>
      <c r="F17" s="23">
        <f t="shared" si="2"/>
        <v>3374083</v>
      </c>
      <c r="G17" s="23">
        <f t="shared" si="2"/>
        <v>24188606</v>
      </c>
      <c r="H17" s="23">
        <f t="shared" si="2"/>
        <v>0</v>
      </c>
      <c r="I17" s="23">
        <f t="shared" si="2"/>
        <v>0</v>
      </c>
    </row>
  </sheetData>
  <mergeCells count="1">
    <mergeCell ref="B4:B6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52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1609579</v>
      </c>
      <c r="D7" s="23">
        <f t="shared" si="0"/>
        <v>1609579</v>
      </c>
      <c r="E7" s="23">
        <f t="shared" si="0"/>
        <v>348580</v>
      </c>
      <c r="F7" s="23">
        <f t="shared" si="0"/>
        <v>788135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900644</v>
      </c>
      <c r="D9" s="24">
        <v>900644</v>
      </c>
      <c r="E9" s="24">
        <v>287581</v>
      </c>
      <c r="F9" s="24">
        <v>645898</v>
      </c>
      <c r="G9" s="24"/>
      <c r="H9" s="24"/>
    </row>
    <row r="10" spans="2:8" ht="18.75" customHeight="1" thickBot="1">
      <c r="B10" s="14" t="s">
        <v>30</v>
      </c>
      <c r="C10" s="24">
        <v>708935</v>
      </c>
      <c r="D10" s="24">
        <v>708935</v>
      </c>
      <c r="E10" s="24">
        <v>60999</v>
      </c>
      <c r="F10" s="24">
        <v>142237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1609579</v>
      </c>
      <c r="D24" s="23">
        <f t="shared" si="2"/>
        <v>1609579</v>
      </c>
      <c r="E24" s="23">
        <f t="shared" si="2"/>
        <v>348580</v>
      </c>
      <c r="F24" s="23">
        <f t="shared" si="2"/>
        <v>788135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53</v>
      </c>
      <c r="D26" s="25">
        <v>53</v>
      </c>
      <c r="E26" s="25">
        <v>75</v>
      </c>
      <c r="F26" s="25">
        <v>75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F18" sqref="F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53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4145032</v>
      </c>
      <c r="D7" s="23">
        <f t="shared" si="0"/>
        <v>4145032</v>
      </c>
      <c r="E7" s="23">
        <f t="shared" si="0"/>
        <v>205928</v>
      </c>
      <c r="F7" s="23">
        <f t="shared" si="0"/>
        <v>635179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394985</v>
      </c>
      <c r="D9" s="24">
        <v>394985</v>
      </c>
      <c r="E9" s="24">
        <v>38049</v>
      </c>
      <c r="F9" s="24">
        <v>86330</v>
      </c>
      <c r="G9" s="24"/>
      <c r="H9" s="24"/>
    </row>
    <row r="10" spans="2:8" ht="18.75" customHeight="1" thickBot="1">
      <c r="B10" s="14" t="s">
        <v>30</v>
      </c>
      <c r="C10" s="24">
        <v>3750047</v>
      </c>
      <c r="D10" s="24">
        <v>3750047</v>
      </c>
      <c r="E10" s="24">
        <v>167879</v>
      </c>
      <c r="F10" s="24">
        <v>548849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412200</v>
      </c>
      <c r="D13" s="23">
        <f t="shared" si="1"/>
        <v>412200</v>
      </c>
      <c r="E13" s="23">
        <f t="shared" si="1"/>
        <v>81207</v>
      </c>
      <c r="F13" s="23">
        <f t="shared" si="1"/>
        <v>184841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>
        <v>396000</v>
      </c>
      <c r="D18" s="24">
        <v>396000</v>
      </c>
      <c r="E18" s="24">
        <v>76318</v>
      </c>
      <c r="F18" s="24">
        <v>158965</v>
      </c>
      <c r="G18" s="24"/>
      <c r="H18" s="24"/>
    </row>
    <row r="19" spans="2:8" ht="18.75" customHeight="1" thickBot="1">
      <c r="B19" s="14" t="s">
        <v>42</v>
      </c>
      <c r="C19" s="24">
        <v>16200</v>
      </c>
      <c r="D19" s="24">
        <v>16200</v>
      </c>
      <c r="E19" s="24">
        <v>4889</v>
      </c>
      <c r="F19" s="24">
        <v>25876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4557232</v>
      </c>
      <c r="D24" s="23">
        <f t="shared" si="2"/>
        <v>4557232</v>
      </c>
      <c r="E24" s="23">
        <f t="shared" si="2"/>
        <v>287135</v>
      </c>
      <c r="F24" s="23">
        <f t="shared" si="2"/>
        <v>820020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28</v>
      </c>
      <c r="D26" s="25">
        <v>28</v>
      </c>
      <c r="E26" s="25">
        <v>13</v>
      </c>
      <c r="F26" s="25">
        <v>13</v>
      </c>
      <c r="G26" s="25"/>
      <c r="H26" s="25"/>
    </row>
  </sheetData>
  <mergeCells count="2">
    <mergeCell ref="B2:H2"/>
    <mergeCell ref="B3:H3"/>
  </mergeCells>
  <printOptions/>
  <pageMargins left="0.23" right="0.3" top="1" bottom="1" header="0.5" footer="0.5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54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1055896</v>
      </c>
      <c r="D7" s="23">
        <f t="shared" si="0"/>
        <v>1055896</v>
      </c>
      <c r="E7" s="23">
        <f t="shared" si="0"/>
        <v>167173</v>
      </c>
      <c r="F7" s="23">
        <f t="shared" si="0"/>
        <v>340248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124871</v>
      </c>
      <c r="D9" s="24">
        <v>124871</v>
      </c>
      <c r="E9" s="24">
        <v>29268</v>
      </c>
      <c r="F9" s="24">
        <v>66408</v>
      </c>
      <c r="G9" s="24"/>
      <c r="H9" s="24"/>
    </row>
    <row r="10" spans="2:8" ht="18.75" customHeight="1" thickBot="1">
      <c r="B10" s="14" t="s">
        <v>30</v>
      </c>
      <c r="C10" s="24">
        <v>931025</v>
      </c>
      <c r="D10" s="24">
        <v>931025</v>
      </c>
      <c r="E10" s="24">
        <v>137905</v>
      </c>
      <c r="F10" s="24">
        <v>273840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391390</v>
      </c>
      <c r="D13" s="23">
        <f t="shared" si="1"/>
        <v>391390</v>
      </c>
      <c r="E13" s="23">
        <f t="shared" si="1"/>
        <v>-2607</v>
      </c>
      <c r="F13" s="23">
        <f t="shared" si="1"/>
        <v>-2608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>
        <v>391390</v>
      </c>
      <c r="D18" s="24">
        <v>391390</v>
      </c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>
        <v>-2607</v>
      </c>
      <c r="F21" s="24">
        <v>-2608</v>
      </c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1447286</v>
      </c>
      <c r="D24" s="23">
        <f t="shared" si="2"/>
        <v>1447286</v>
      </c>
      <c r="E24" s="23">
        <f t="shared" si="2"/>
        <v>164566</v>
      </c>
      <c r="F24" s="23">
        <f t="shared" si="2"/>
        <v>337640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11</v>
      </c>
      <c r="D26" s="25">
        <v>11</v>
      </c>
      <c r="E26" s="25">
        <v>10</v>
      </c>
      <c r="F26" s="25">
        <v>11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9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140625" style="20" customWidth="1"/>
    <col min="4" max="4" width="10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55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556230</v>
      </c>
      <c r="D7" s="23">
        <f t="shared" si="0"/>
        <v>556230</v>
      </c>
      <c r="E7" s="23">
        <f t="shared" si="0"/>
        <v>20486</v>
      </c>
      <c r="F7" s="23">
        <f t="shared" si="0"/>
        <v>106599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41730</v>
      </c>
      <c r="D9" s="24">
        <v>41730</v>
      </c>
      <c r="E9" s="24">
        <v>20486</v>
      </c>
      <c r="F9" s="24">
        <v>99613</v>
      </c>
      <c r="G9" s="24"/>
      <c r="H9" s="24"/>
    </row>
    <row r="10" spans="2:8" ht="18.75" customHeight="1" thickBot="1">
      <c r="B10" s="14" t="s">
        <v>30</v>
      </c>
      <c r="C10" s="24">
        <v>514500</v>
      </c>
      <c r="D10" s="24">
        <v>514500</v>
      </c>
      <c r="E10" s="24">
        <v>0</v>
      </c>
      <c r="F10" s="24">
        <v>6986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47700000</v>
      </c>
      <c r="E13" s="23">
        <f t="shared" si="1"/>
        <v>1250656</v>
      </c>
      <c r="F13" s="23">
        <f t="shared" si="1"/>
        <v>26378402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>
        <v>41008</v>
      </c>
      <c r="F16" s="24">
        <v>1334973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>
        <v>0</v>
      </c>
      <c r="D22" s="24">
        <v>47700000</v>
      </c>
      <c r="E22" s="24">
        <v>1209648</v>
      </c>
      <c r="F22" s="24">
        <v>25043429</v>
      </c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556230</v>
      </c>
      <c r="D24" s="23">
        <f t="shared" si="2"/>
        <v>48256230</v>
      </c>
      <c r="E24" s="23">
        <f t="shared" si="2"/>
        <v>1271142</v>
      </c>
      <c r="F24" s="23">
        <f t="shared" si="2"/>
        <v>26485001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3</v>
      </c>
      <c r="D26" s="25">
        <v>3</v>
      </c>
      <c r="E26" s="25">
        <v>7</v>
      </c>
      <c r="F26" s="25">
        <v>12</v>
      </c>
      <c r="G26" s="25"/>
      <c r="H26" s="25"/>
    </row>
  </sheetData>
  <mergeCells count="2">
    <mergeCell ref="B2:H2"/>
    <mergeCell ref="B3:H3"/>
  </mergeCells>
  <printOptions/>
  <pageMargins left="0.23" right="0.27" top="1" bottom="1" header="0.5" footer="0.5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56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463158</v>
      </c>
      <c r="D7" s="23">
        <f t="shared" si="0"/>
        <v>463158</v>
      </c>
      <c r="E7" s="23">
        <f t="shared" si="0"/>
        <v>62555</v>
      </c>
      <c r="F7" s="23">
        <f t="shared" si="0"/>
        <v>184002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71061</v>
      </c>
      <c r="D9" s="24">
        <v>71061</v>
      </c>
      <c r="E9" s="24">
        <v>22554</v>
      </c>
      <c r="F9" s="24">
        <v>49441</v>
      </c>
      <c r="G9" s="24"/>
      <c r="H9" s="24"/>
    </row>
    <row r="10" spans="2:8" ht="18.75" customHeight="1" thickBot="1">
      <c r="B10" s="14" t="s">
        <v>30</v>
      </c>
      <c r="C10" s="24">
        <v>392097</v>
      </c>
      <c r="D10" s="24">
        <v>392097</v>
      </c>
      <c r="E10" s="24">
        <v>40001</v>
      </c>
      <c r="F10" s="24">
        <v>134561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463158</v>
      </c>
      <c r="D24" s="23">
        <f t="shared" si="2"/>
        <v>463158</v>
      </c>
      <c r="E24" s="23">
        <f t="shared" si="2"/>
        <v>62555</v>
      </c>
      <c r="F24" s="23">
        <f t="shared" si="2"/>
        <v>184002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6</v>
      </c>
      <c r="D26" s="25">
        <v>6</v>
      </c>
      <c r="E26" s="25">
        <v>6</v>
      </c>
      <c r="F26" s="25">
        <v>6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0.421875" style="20" customWidth="1"/>
    <col min="4" max="4" width="10.0039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57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10968399</v>
      </c>
      <c r="D7" s="23">
        <f t="shared" si="0"/>
        <v>10968399</v>
      </c>
      <c r="E7" s="23">
        <f t="shared" si="0"/>
        <v>551170</v>
      </c>
      <c r="F7" s="23">
        <f t="shared" si="0"/>
        <v>6030859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870549</v>
      </c>
      <c r="D9" s="24">
        <v>870549</v>
      </c>
      <c r="E9" s="24">
        <v>222640</v>
      </c>
      <c r="F9" s="24">
        <v>470492</v>
      </c>
      <c r="G9" s="24"/>
      <c r="H9" s="24"/>
    </row>
    <row r="10" spans="2:8" ht="18.75" customHeight="1" thickBot="1">
      <c r="B10" s="14" t="s">
        <v>30</v>
      </c>
      <c r="C10" s="24">
        <v>10097850</v>
      </c>
      <c r="D10" s="24">
        <v>10097850</v>
      </c>
      <c r="E10" s="24">
        <v>328530</v>
      </c>
      <c r="F10" s="24">
        <v>5557474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>
        <v>2893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2650</v>
      </c>
      <c r="D13" s="23">
        <f t="shared" si="1"/>
        <v>2650</v>
      </c>
      <c r="E13" s="23">
        <f t="shared" si="1"/>
        <v>0</v>
      </c>
      <c r="F13" s="23">
        <f t="shared" si="1"/>
        <v>124222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>
        <v>2650</v>
      </c>
      <c r="D19" s="24">
        <v>2650</v>
      </c>
      <c r="E19" s="24"/>
      <c r="F19" s="24">
        <v>32247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>
        <v>91975</v>
      </c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10971049</v>
      </c>
      <c r="D24" s="23">
        <f t="shared" si="2"/>
        <v>10971049</v>
      </c>
      <c r="E24" s="23">
        <f t="shared" si="2"/>
        <v>551170</v>
      </c>
      <c r="F24" s="23">
        <f t="shared" si="2"/>
        <v>6155081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66</v>
      </c>
      <c r="D26" s="25">
        <v>66</v>
      </c>
      <c r="E26" s="25">
        <v>62</v>
      </c>
      <c r="F26" s="25">
        <v>62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F22" sqref="F2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0.28125" style="20" customWidth="1"/>
    <col min="4" max="4" width="10.0039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58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77966622</v>
      </c>
      <c r="D7" s="23">
        <f t="shared" si="0"/>
        <v>77966622</v>
      </c>
      <c r="E7" s="23">
        <f t="shared" si="0"/>
        <v>760549</v>
      </c>
      <c r="F7" s="23">
        <f t="shared" si="0"/>
        <v>1616837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877480</v>
      </c>
      <c r="D9" s="24">
        <v>877480</v>
      </c>
      <c r="E9" s="24">
        <v>185335</v>
      </c>
      <c r="F9" s="24">
        <v>316164</v>
      </c>
      <c r="G9" s="24"/>
      <c r="H9" s="24"/>
    </row>
    <row r="10" spans="2:8" ht="18.75" customHeight="1" thickBot="1">
      <c r="B10" s="14" t="s">
        <v>30</v>
      </c>
      <c r="C10" s="24">
        <v>77089142</v>
      </c>
      <c r="D10" s="24">
        <v>77089142</v>
      </c>
      <c r="E10" s="24">
        <v>575214</v>
      </c>
      <c r="F10" s="24">
        <v>1300673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3182750</v>
      </c>
      <c r="D13" s="23">
        <f t="shared" si="1"/>
        <v>3182750</v>
      </c>
      <c r="E13" s="23">
        <f t="shared" si="1"/>
        <v>0</v>
      </c>
      <c r="F13" s="23">
        <f t="shared" si="1"/>
        <v>2828844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>
        <v>798100</v>
      </c>
      <c r="D16" s="24">
        <v>798100</v>
      </c>
      <c r="E16" s="24"/>
      <c r="F16" s="24">
        <v>202917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>
        <v>2384650</v>
      </c>
      <c r="D19" s="24">
        <v>2384650</v>
      </c>
      <c r="E19" s="24"/>
      <c r="F19" s="24">
        <v>1813887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>
        <v>473836</v>
      </c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>
        <v>338204</v>
      </c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81149372</v>
      </c>
      <c r="D24" s="23">
        <f t="shared" si="2"/>
        <v>81149372</v>
      </c>
      <c r="E24" s="23">
        <f t="shared" si="2"/>
        <v>760549</v>
      </c>
      <c r="F24" s="23">
        <f t="shared" si="2"/>
        <v>4445681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20</v>
      </c>
      <c r="D26" s="25">
        <v>20</v>
      </c>
      <c r="E26" s="25">
        <v>19</v>
      </c>
      <c r="F26" s="25">
        <v>21</v>
      </c>
      <c r="G26" s="25"/>
      <c r="H26" s="25"/>
    </row>
  </sheetData>
  <mergeCells count="2">
    <mergeCell ref="B2:H2"/>
    <mergeCell ref="B3:H3"/>
  </mergeCells>
  <printOptions/>
  <pageMargins left="0.25" right="0.24" top="1" bottom="1" header="0.5" footer="0.5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0.57421875" style="20" customWidth="1"/>
    <col min="4" max="4" width="10.0039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1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59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14517462</v>
      </c>
      <c r="D7" s="23">
        <f t="shared" si="0"/>
        <v>14517462</v>
      </c>
      <c r="E7" s="23">
        <f t="shared" si="0"/>
        <v>142014</v>
      </c>
      <c r="F7" s="23">
        <f t="shared" si="0"/>
        <v>367014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88462</v>
      </c>
      <c r="D9" s="24">
        <v>88462</v>
      </c>
      <c r="E9" s="24">
        <v>39678</v>
      </c>
      <c r="F9" s="24">
        <v>78790</v>
      </c>
      <c r="G9" s="24"/>
      <c r="H9" s="24"/>
    </row>
    <row r="10" spans="2:8" ht="18.75" customHeight="1" thickBot="1">
      <c r="B10" s="14" t="s">
        <v>30</v>
      </c>
      <c r="C10" s="24">
        <v>14429000</v>
      </c>
      <c r="D10" s="24">
        <v>14429000</v>
      </c>
      <c r="E10" s="24">
        <v>102336</v>
      </c>
      <c r="F10" s="24">
        <v>288224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181616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>
        <v>44019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>
        <v>137597</v>
      </c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14517462</v>
      </c>
      <c r="D24" s="23">
        <f t="shared" si="2"/>
        <v>14517462</v>
      </c>
      <c r="E24" s="23">
        <f t="shared" si="2"/>
        <v>142014</v>
      </c>
      <c r="F24" s="23">
        <f t="shared" si="2"/>
        <v>548630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6</v>
      </c>
      <c r="D26" s="25">
        <v>6</v>
      </c>
      <c r="E26" s="25">
        <v>7</v>
      </c>
      <c r="F26" s="25">
        <v>7</v>
      </c>
      <c r="G26" s="25"/>
      <c r="H26" s="25"/>
    </row>
  </sheetData>
  <mergeCells count="2">
    <mergeCell ref="B2:H2"/>
    <mergeCell ref="B3:H3"/>
  </mergeCells>
  <printOptions/>
  <pageMargins left="0.23" right="0.29" top="1" bottom="1" header="0.5" footer="0.5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7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60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305846</v>
      </c>
      <c r="D7" s="23">
        <f t="shared" si="0"/>
        <v>305846</v>
      </c>
      <c r="E7" s="23">
        <f t="shared" si="0"/>
        <v>56445</v>
      </c>
      <c r="F7" s="23">
        <f t="shared" si="0"/>
        <v>113275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249186</v>
      </c>
      <c r="D9" s="24">
        <v>249186</v>
      </c>
      <c r="E9" s="24">
        <v>50060</v>
      </c>
      <c r="F9" s="24">
        <v>100009</v>
      </c>
      <c r="G9" s="24"/>
      <c r="H9" s="24"/>
    </row>
    <row r="10" spans="2:8" ht="18.75" customHeight="1" thickBot="1">
      <c r="B10" s="14" t="s">
        <v>30</v>
      </c>
      <c r="C10" s="24">
        <v>56660</v>
      </c>
      <c r="D10" s="24">
        <v>56660</v>
      </c>
      <c r="E10" s="24">
        <v>6385</v>
      </c>
      <c r="F10" s="24">
        <v>13266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500</v>
      </c>
      <c r="D13" s="23">
        <f t="shared" si="1"/>
        <v>500</v>
      </c>
      <c r="E13" s="23">
        <f t="shared" si="1"/>
        <v>0</v>
      </c>
      <c r="F13" s="23">
        <f t="shared" si="1"/>
        <v>133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>
        <v>500</v>
      </c>
      <c r="D19" s="24">
        <v>500</v>
      </c>
      <c r="E19" s="24"/>
      <c r="F19" s="24">
        <v>133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306346</v>
      </c>
      <c r="D24" s="23">
        <f t="shared" si="2"/>
        <v>306346</v>
      </c>
      <c r="E24" s="23">
        <f t="shared" si="2"/>
        <v>56445</v>
      </c>
      <c r="F24" s="23">
        <f t="shared" si="2"/>
        <v>113408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27</v>
      </c>
      <c r="D26" s="25">
        <v>27</v>
      </c>
      <c r="E26" s="25">
        <v>27</v>
      </c>
      <c r="F26" s="25">
        <v>27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0">
      <selection activeCell="G26" sqref="G2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61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6721482</v>
      </c>
      <c r="D7" s="23">
        <f t="shared" si="0"/>
        <v>6721482</v>
      </c>
      <c r="E7" s="23">
        <f t="shared" si="0"/>
        <v>2049741</v>
      </c>
      <c r="F7" s="23">
        <f t="shared" si="0"/>
        <v>4146482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3995427</v>
      </c>
      <c r="D9" s="24">
        <v>3995427</v>
      </c>
      <c r="E9" s="24">
        <v>966191</v>
      </c>
      <c r="F9" s="24">
        <v>1929088</v>
      </c>
      <c r="G9" s="24"/>
      <c r="H9" s="24"/>
    </row>
    <row r="10" spans="2:8" ht="18.75" customHeight="1" thickBot="1">
      <c r="B10" s="14" t="s">
        <v>30</v>
      </c>
      <c r="C10" s="24">
        <v>2726055</v>
      </c>
      <c r="D10" s="24">
        <v>2726055</v>
      </c>
      <c r="E10" s="24">
        <v>996459</v>
      </c>
      <c r="F10" s="24">
        <v>1916031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>
        <v>87091</v>
      </c>
      <c r="F11" s="24">
        <v>301363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220821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>
        <v>193321</v>
      </c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>
        <v>27500</v>
      </c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6721482</v>
      </c>
      <c r="D24" s="23">
        <f t="shared" si="2"/>
        <v>6721482</v>
      </c>
      <c r="E24" s="23">
        <f t="shared" si="2"/>
        <v>2049741</v>
      </c>
      <c r="F24" s="23">
        <f t="shared" si="2"/>
        <v>4367303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294</v>
      </c>
      <c r="D26" s="25">
        <v>294</v>
      </c>
      <c r="E26" s="25">
        <v>276</v>
      </c>
      <c r="F26" s="25">
        <v>273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B1">
      <selection activeCell="G20" sqref="G20"/>
    </sheetView>
  </sheetViews>
  <sheetFormatPr defaultColWidth="9.140625" defaultRowHeight="12.75"/>
  <cols>
    <col min="1" max="1" width="4.7109375" style="0" hidden="1" customWidth="1"/>
    <col min="2" max="2" width="44.28125" style="0" customWidth="1"/>
    <col min="3" max="3" width="10.7109375" style="0" customWidth="1"/>
    <col min="4" max="4" width="10.57421875" style="0" customWidth="1"/>
    <col min="5" max="5" width="9.7109375" style="0" customWidth="1"/>
    <col min="6" max="6" width="11.28125" style="0" customWidth="1"/>
    <col min="7" max="7" width="10.00390625" style="0" customWidth="1"/>
    <col min="8" max="8" width="10.421875" style="0" customWidth="1"/>
  </cols>
  <sheetData>
    <row r="2" spans="2:8" ht="13.5">
      <c r="B2" s="30" t="s">
        <v>64</v>
      </c>
      <c r="C2" s="31"/>
      <c r="D2" s="31"/>
      <c r="E2" s="31"/>
      <c r="F2" s="31"/>
      <c r="G2" s="31"/>
      <c r="H2" s="31"/>
    </row>
    <row r="3" spans="2:8" ht="13.5">
      <c r="B3" s="30" t="s">
        <v>78</v>
      </c>
      <c r="C3" s="31"/>
      <c r="D3" s="31"/>
      <c r="E3" s="31"/>
      <c r="F3" s="31"/>
      <c r="G3" s="31"/>
      <c r="H3" s="31"/>
    </row>
    <row r="4" ht="13.5" thickBot="1"/>
    <row r="5" spans="2:8" ht="36.75" customHeight="1">
      <c r="B5" s="1" t="s">
        <v>22</v>
      </c>
      <c r="C5" s="27" t="s">
        <v>40</v>
      </c>
      <c r="D5" s="2" t="s">
        <v>37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4.75" customHeight="1">
      <c r="B6" s="10" t="s">
        <v>2</v>
      </c>
      <c r="C6" s="28"/>
      <c r="D6" s="3"/>
      <c r="E6" s="3" t="s">
        <v>36</v>
      </c>
      <c r="F6" s="3" t="s">
        <v>35</v>
      </c>
      <c r="G6" s="3" t="s">
        <v>5</v>
      </c>
      <c r="H6" s="3" t="s">
        <v>6</v>
      </c>
    </row>
    <row r="7" spans="2:8" ht="13.5" thickBot="1">
      <c r="B7" s="12"/>
      <c r="C7" s="29"/>
      <c r="D7" s="4"/>
      <c r="E7" s="5"/>
      <c r="F7" s="5"/>
      <c r="G7" s="4"/>
      <c r="H7" s="4"/>
    </row>
    <row r="8" spans="2:8" ht="38.25" customHeight="1" thickBot="1">
      <c r="B8" s="13" t="s">
        <v>65</v>
      </c>
      <c r="C8" s="23">
        <f aca="true" t="shared" si="0" ref="C8:H8">SUM(C9:C15)</f>
        <v>318769925</v>
      </c>
      <c r="D8" s="23">
        <f t="shared" si="0"/>
        <v>321194449</v>
      </c>
      <c r="E8" s="23">
        <f t="shared" si="0"/>
        <v>53920825</v>
      </c>
      <c r="F8" s="23">
        <f t="shared" si="0"/>
        <v>141018161</v>
      </c>
      <c r="G8" s="23">
        <f t="shared" si="0"/>
        <v>0</v>
      </c>
      <c r="H8" s="23">
        <f t="shared" si="0"/>
        <v>0</v>
      </c>
    </row>
    <row r="9" spans="2:8" ht="28.5" customHeight="1" thickBot="1">
      <c r="B9" s="14" t="s">
        <v>41</v>
      </c>
      <c r="C9" s="24">
        <f>програма1!C24</f>
        <v>13200193</v>
      </c>
      <c r="D9" s="24">
        <f>програма1!D24</f>
        <v>13200193</v>
      </c>
      <c r="E9" s="24">
        <f>програма1!E24</f>
        <v>1902160</v>
      </c>
      <c r="F9" s="24">
        <f>програма1!F24</f>
        <v>8242823</v>
      </c>
      <c r="G9" s="24">
        <f>програма1!G24</f>
        <v>0</v>
      </c>
      <c r="H9" s="24">
        <f>програма1!H24</f>
        <v>0</v>
      </c>
    </row>
    <row r="10" spans="2:8" ht="28.5" customHeight="1" thickBot="1">
      <c r="B10" s="14" t="s">
        <v>46</v>
      </c>
      <c r="C10" s="24">
        <f>програма2!C24</f>
        <v>4854921</v>
      </c>
      <c r="D10" s="24">
        <f>програма2!D24</f>
        <v>4854921</v>
      </c>
      <c r="E10" s="24">
        <f>програма2!E24</f>
        <v>2708066</v>
      </c>
      <c r="F10" s="24">
        <f>програма2!F24</f>
        <v>4791972</v>
      </c>
      <c r="G10" s="24">
        <f>програма2!G24</f>
        <v>0</v>
      </c>
      <c r="H10" s="24">
        <f>програма2!H24</f>
        <v>0</v>
      </c>
    </row>
    <row r="11" spans="2:8" ht="28.5" customHeight="1" thickBot="1">
      <c r="B11" s="14" t="s">
        <v>47</v>
      </c>
      <c r="C11" s="24">
        <f>програма3!C24</f>
        <v>12939209</v>
      </c>
      <c r="D11" s="24">
        <f>програма3!D24</f>
        <v>13118736</v>
      </c>
      <c r="E11" s="24">
        <f>програма3!E24</f>
        <v>1659499</v>
      </c>
      <c r="F11" s="24">
        <f>програма3!F24</f>
        <v>17009824</v>
      </c>
      <c r="G11" s="24">
        <f>програма3!G24</f>
        <v>0</v>
      </c>
      <c r="H11" s="24">
        <f>програма3!H24</f>
        <v>0</v>
      </c>
    </row>
    <row r="12" spans="2:8" ht="28.5" customHeight="1" thickBot="1">
      <c r="B12" s="14" t="s">
        <v>48</v>
      </c>
      <c r="C12" s="24">
        <f>програма4!C24</f>
        <v>259634290</v>
      </c>
      <c r="D12" s="24">
        <f>програма4!D24</f>
        <v>261683694</v>
      </c>
      <c r="E12" s="24">
        <f>програма4!E24</f>
        <v>43370451</v>
      </c>
      <c r="F12" s="24">
        <f>програма4!F24</f>
        <v>100409285</v>
      </c>
      <c r="G12" s="24">
        <f>програма4!G24</f>
        <v>0</v>
      </c>
      <c r="H12" s="24">
        <f>програма4!H24</f>
        <v>0</v>
      </c>
    </row>
    <row r="13" spans="2:8" ht="28.5" customHeight="1" thickBot="1">
      <c r="B13" s="14" t="s">
        <v>49</v>
      </c>
      <c r="C13" s="24">
        <f>програма5!C24</f>
        <v>18955634</v>
      </c>
      <c r="D13" s="24">
        <f>програма5!D24</f>
        <v>19151227</v>
      </c>
      <c r="E13" s="24">
        <f>програма5!E24</f>
        <v>2716911</v>
      </c>
      <c r="F13" s="24">
        <f>програма5!F24</f>
        <v>5919386</v>
      </c>
      <c r="G13" s="24">
        <f>програма5!G24</f>
        <v>0</v>
      </c>
      <c r="H13" s="24">
        <f>програма5!H24</f>
        <v>0</v>
      </c>
    </row>
    <row r="14" spans="2:8" ht="28.5" customHeight="1" thickBot="1">
      <c r="B14" s="14" t="s">
        <v>50</v>
      </c>
      <c r="C14" s="24">
        <f>програма6!C24</f>
        <v>5903697</v>
      </c>
      <c r="D14" s="24">
        <f>програма6!D24</f>
        <v>5903697</v>
      </c>
      <c r="E14" s="24">
        <f>програма6!E24</f>
        <v>1031545</v>
      </c>
      <c r="F14" s="24">
        <f>програма6!F24</f>
        <v>3569532</v>
      </c>
      <c r="G14" s="24">
        <f>програма6!G24</f>
        <v>0</v>
      </c>
      <c r="H14" s="24">
        <f>програма6!H24</f>
        <v>0</v>
      </c>
    </row>
    <row r="15" spans="2:8" ht="28.5" customHeight="1" thickBot="1">
      <c r="B15" s="14" t="s">
        <v>51</v>
      </c>
      <c r="C15" s="24">
        <f>програма7!C24</f>
        <v>3281981</v>
      </c>
      <c r="D15" s="24">
        <f>програма7!D24</f>
        <v>3281981</v>
      </c>
      <c r="E15" s="24">
        <f>програма7!E24</f>
        <v>532193</v>
      </c>
      <c r="F15" s="24">
        <f>програма7!F24</f>
        <v>1075339</v>
      </c>
      <c r="G15" s="24">
        <f>програма7!G24</f>
        <v>0</v>
      </c>
      <c r="H15" s="24">
        <f>програма7!H24</f>
        <v>0</v>
      </c>
    </row>
    <row r="16" spans="2:8" ht="23.25" customHeight="1" thickBot="1">
      <c r="B16" s="14"/>
      <c r="C16" s="7"/>
      <c r="D16" s="7"/>
      <c r="E16" s="7"/>
      <c r="F16" s="7"/>
      <c r="G16" s="7"/>
      <c r="H16" s="7"/>
    </row>
    <row r="17" spans="2:8" ht="27.75" customHeight="1" thickBot="1">
      <c r="B17" s="13" t="s">
        <v>66</v>
      </c>
      <c r="C17" s="23">
        <f aca="true" t="shared" si="1" ref="C17:H17">SUM(C18:C22)</f>
        <v>8633485</v>
      </c>
      <c r="D17" s="23">
        <f t="shared" si="1"/>
        <v>56333485</v>
      </c>
      <c r="E17" s="23">
        <f t="shared" si="1"/>
        <v>2133978</v>
      </c>
      <c r="F17" s="23">
        <f t="shared" si="1"/>
        <v>28614798</v>
      </c>
      <c r="G17" s="23">
        <f t="shared" si="1"/>
        <v>0</v>
      </c>
      <c r="H17" s="23">
        <f t="shared" si="1"/>
        <v>0</v>
      </c>
    </row>
    <row r="18" spans="2:8" ht="28.5" customHeight="1" thickBot="1">
      <c r="B18" s="14" t="s">
        <v>52</v>
      </c>
      <c r="C18" s="24">
        <f>програма8!C24</f>
        <v>1609579</v>
      </c>
      <c r="D18" s="24">
        <f>програма8!D24</f>
        <v>1609579</v>
      </c>
      <c r="E18" s="24">
        <f>програма8!E24</f>
        <v>348580</v>
      </c>
      <c r="F18" s="24">
        <f>програма8!F24</f>
        <v>788135</v>
      </c>
      <c r="G18" s="24">
        <f>програма8!G24</f>
        <v>0</v>
      </c>
      <c r="H18" s="24">
        <f>програма8!H24</f>
        <v>0</v>
      </c>
    </row>
    <row r="19" spans="2:8" ht="28.5" customHeight="1" thickBot="1">
      <c r="B19" s="14" t="s">
        <v>53</v>
      </c>
      <c r="C19" s="24">
        <f>програма9!C24</f>
        <v>4557232</v>
      </c>
      <c r="D19" s="24">
        <f>програма9!D24</f>
        <v>4557232</v>
      </c>
      <c r="E19" s="24">
        <f>програма9!E24</f>
        <v>287135</v>
      </c>
      <c r="F19" s="24">
        <f>програма9!F24</f>
        <v>820020</v>
      </c>
      <c r="G19" s="24">
        <f>програма9!G24</f>
        <v>0</v>
      </c>
      <c r="H19" s="24">
        <f>програма9!H24</f>
        <v>0</v>
      </c>
    </row>
    <row r="20" spans="2:8" ht="28.5" customHeight="1" thickBot="1">
      <c r="B20" s="14" t="s">
        <v>54</v>
      </c>
      <c r="C20" s="24">
        <f>програма10!C24</f>
        <v>1447286</v>
      </c>
      <c r="D20" s="24">
        <f>програма10!D24</f>
        <v>1447286</v>
      </c>
      <c r="E20" s="24">
        <f>програма10!E24</f>
        <v>164566</v>
      </c>
      <c r="F20" s="24">
        <f>програма10!F24</f>
        <v>337640</v>
      </c>
      <c r="G20" s="24">
        <f>програма10!G24</f>
        <v>0</v>
      </c>
      <c r="H20" s="24">
        <f>програма10!H24</f>
        <v>0</v>
      </c>
    </row>
    <row r="21" spans="2:8" ht="28.5" customHeight="1" thickBot="1">
      <c r="B21" s="14" t="s">
        <v>55</v>
      </c>
      <c r="C21" s="24">
        <f>програма11!C24</f>
        <v>556230</v>
      </c>
      <c r="D21" s="24">
        <f>програма11!D24</f>
        <v>48256230</v>
      </c>
      <c r="E21" s="24">
        <f>програма11!E24</f>
        <v>1271142</v>
      </c>
      <c r="F21" s="24">
        <f>програма11!F24</f>
        <v>26485001</v>
      </c>
      <c r="G21" s="24">
        <f>програма11!G24</f>
        <v>0</v>
      </c>
      <c r="H21" s="24">
        <f>програма11!H24</f>
        <v>0</v>
      </c>
    </row>
    <row r="22" spans="2:8" ht="28.5" customHeight="1" thickBot="1">
      <c r="B22" s="14" t="s">
        <v>56</v>
      </c>
      <c r="C22" s="24">
        <f>програма12!C24</f>
        <v>463158</v>
      </c>
      <c r="D22" s="24">
        <f>програма12!D24</f>
        <v>463158</v>
      </c>
      <c r="E22" s="24">
        <f>програма12!E24</f>
        <v>62555</v>
      </c>
      <c r="F22" s="24">
        <f>програма12!F24</f>
        <v>184002</v>
      </c>
      <c r="G22" s="24">
        <f>програма12!G24</f>
        <v>0</v>
      </c>
      <c r="H22" s="24">
        <f>програма12!H24</f>
        <v>0</v>
      </c>
    </row>
    <row r="23" spans="2:8" ht="23.25" customHeight="1" thickBot="1">
      <c r="B23" s="14"/>
      <c r="C23" s="7"/>
      <c r="D23" s="7"/>
      <c r="E23" s="7"/>
      <c r="F23" s="7"/>
      <c r="G23" s="7"/>
      <c r="H23" s="7"/>
    </row>
    <row r="24" spans="2:8" ht="27.75" customHeight="1" thickBot="1">
      <c r="B24" s="13" t="s">
        <v>67</v>
      </c>
      <c r="C24" s="23">
        <f aca="true" t="shared" si="2" ref="C24:H24">SUM(C25:C27)</f>
        <v>106637883</v>
      </c>
      <c r="D24" s="23">
        <f t="shared" si="2"/>
        <v>106637883</v>
      </c>
      <c r="E24" s="23">
        <f t="shared" si="2"/>
        <v>1453733</v>
      </c>
      <c r="F24" s="23">
        <f t="shared" si="2"/>
        <v>11149392</v>
      </c>
      <c r="G24" s="23">
        <f t="shared" si="2"/>
        <v>0</v>
      </c>
      <c r="H24" s="23">
        <f t="shared" si="2"/>
        <v>0</v>
      </c>
    </row>
    <row r="25" spans="2:8" ht="28.5" customHeight="1" thickBot="1">
      <c r="B25" s="14" t="s">
        <v>57</v>
      </c>
      <c r="C25" s="24">
        <f>програма13!C24</f>
        <v>10971049</v>
      </c>
      <c r="D25" s="24">
        <f>програма13!D24</f>
        <v>10971049</v>
      </c>
      <c r="E25" s="24">
        <f>програма13!E24</f>
        <v>551170</v>
      </c>
      <c r="F25" s="24">
        <f>програма13!F24</f>
        <v>6155081</v>
      </c>
      <c r="G25" s="24">
        <f>програма13!G24</f>
        <v>0</v>
      </c>
      <c r="H25" s="24">
        <f>програма13!H24</f>
        <v>0</v>
      </c>
    </row>
    <row r="26" spans="2:8" ht="28.5" customHeight="1" thickBot="1">
      <c r="B26" s="14" t="s">
        <v>58</v>
      </c>
      <c r="C26" s="24">
        <f>програма14!C24</f>
        <v>81149372</v>
      </c>
      <c r="D26" s="24">
        <f>програма14!D24</f>
        <v>81149372</v>
      </c>
      <c r="E26" s="24">
        <f>програма14!E24</f>
        <v>760549</v>
      </c>
      <c r="F26" s="24">
        <f>програма14!F24</f>
        <v>4445681</v>
      </c>
      <c r="G26" s="24">
        <f>програма14!G24</f>
        <v>0</v>
      </c>
      <c r="H26" s="24">
        <f>програма14!H24</f>
        <v>0</v>
      </c>
    </row>
    <row r="27" spans="2:8" ht="28.5" customHeight="1" thickBot="1">
      <c r="B27" s="14" t="s">
        <v>59</v>
      </c>
      <c r="C27" s="24">
        <f>програма15!C24</f>
        <v>14517462</v>
      </c>
      <c r="D27" s="24">
        <f>програма15!D24</f>
        <v>14517462</v>
      </c>
      <c r="E27" s="24">
        <f>програма15!E24</f>
        <v>142014</v>
      </c>
      <c r="F27" s="24">
        <f>програма15!F24</f>
        <v>548630</v>
      </c>
      <c r="G27" s="24">
        <f>програма15!G24</f>
        <v>0</v>
      </c>
      <c r="H27" s="24">
        <f>програма15!H24</f>
        <v>0</v>
      </c>
    </row>
    <row r="28" spans="2:8" ht="23.25" customHeight="1" thickBot="1">
      <c r="B28" s="14"/>
      <c r="C28" s="7"/>
      <c r="D28" s="7"/>
      <c r="E28" s="7"/>
      <c r="F28" s="7"/>
      <c r="G28" s="7"/>
      <c r="H28" s="7"/>
    </row>
    <row r="29" spans="2:8" ht="23.25" customHeight="1" thickBot="1">
      <c r="B29" s="13" t="s">
        <v>23</v>
      </c>
      <c r="C29" s="23">
        <f aca="true" t="shared" si="3" ref="C29:H29">SUM(C30:C31)</f>
        <v>7027828</v>
      </c>
      <c r="D29" s="23">
        <f t="shared" si="3"/>
        <v>7027828</v>
      </c>
      <c r="E29" s="23">
        <f t="shared" si="3"/>
        <v>2106186</v>
      </c>
      <c r="F29" s="23">
        <f t="shared" si="3"/>
        <v>4480711</v>
      </c>
      <c r="G29" s="23">
        <f t="shared" si="3"/>
        <v>0</v>
      </c>
      <c r="H29" s="23">
        <f t="shared" si="3"/>
        <v>0</v>
      </c>
    </row>
    <row r="30" spans="2:8" ht="28.5" customHeight="1" thickBot="1">
      <c r="B30" s="14" t="s">
        <v>60</v>
      </c>
      <c r="C30" s="24">
        <f>програма16!C24</f>
        <v>306346</v>
      </c>
      <c r="D30" s="24">
        <f>програма16!D24</f>
        <v>306346</v>
      </c>
      <c r="E30" s="24">
        <f>програма16!E24</f>
        <v>56445</v>
      </c>
      <c r="F30" s="24">
        <f>програма16!F24</f>
        <v>113408</v>
      </c>
      <c r="G30" s="24">
        <f>програма16!G24</f>
        <v>0</v>
      </c>
      <c r="H30" s="24">
        <f>програма16!H24</f>
        <v>0</v>
      </c>
    </row>
    <row r="31" spans="2:8" ht="23.25" customHeight="1" thickBot="1">
      <c r="B31" s="14" t="s">
        <v>24</v>
      </c>
      <c r="C31" s="24">
        <f>програма17!C24</f>
        <v>6721482</v>
      </c>
      <c r="D31" s="24">
        <f>програма17!D24</f>
        <v>6721482</v>
      </c>
      <c r="E31" s="24">
        <f>програма17!E24</f>
        <v>2049741</v>
      </c>
      <c r="F31" s="24">
        <f>програма17!F24</f>
        <v>4367303</v>
      </c>
      <c r="G31" s="24">
        <f>програма17!G24</f>
        <v>0</v>
      </c>
      <c r="H31" s="24">
        <f>програма17!H24</f>
        <v>0</v>
      </c>
    </row>
    <row r="32" spans="2:8" ht="23.25" customHeight="1" thickBot="1">
      <c r="B32" s="13" t="s">
        <v>25</v>
      </c>
      <c r="C32" s="23">
        <f aca="true" t="shared" si="4" ref="C32:H32">SUM(C8,C17,C29,C24)</f>
        <v>441069121</v>
      </c>
      <c r="D32" s="23">
        <f t="shared" si="4"/>
        <v>491193645</v>
      </c>
      <c r="E32" s="23">
        <f t="shared" si="4"/>
        <v>59614722</v>
      </c>
      <c r="F32" s="23">
        <f t="shared" si="4"/>
        <v>185263062</v>
      </c>
      <c r="G32" s="23">
        <f t="shared" si="4"/>
        <v>0</v>
      </c>
      <c r="H32" s="23">
        <f t="shared" si="4"/>
        <v>0</v>
      </c>
    </row>
  </sheetData>
  <mergeCells count="3">
    <mergeCell ref="C5:C7"/>
    <mergeCell ref="B2:H2"/>
    <mergeCell ref="B3:H3"/>
  </mergeCells>
  <printOptions/>
  <pageMargins left="0.23" right="0.24" top="0.41" bottom="0.23" header="0.5" footer="0.17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5">
      <selection activeCell="F27" sqref="F27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0.7109375" style="20" customWidth="1"/>
    <col min="4" max="4" width="11.57421875" style="20" customWidth="1"/>
    <col min="5" max="5" width="12.140625" style="2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>
      <c r="B2" s="32" t="s">
        <v>75</v>
      </c>
      <c r="C2" s="33"/>
      <c r="D2" s="33"/>
      <c r="E2" s="33"/>
      <c r="F2" s="33"/>
      <c r="G2" s="33"/>
      <c r="H2" s="33"/>
    </row>
    <row r="3" spans="2:8" ht="13.5">
      <c r="B3" s="30" t="s">
        <v>62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" t="s">
        <v>4</v>
      </c>
      <c r="G5" s="2" t="s">
        <v>4</v>
      </c>
      <c r="H5" s="2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16" t="s">
        <v>35</v>
      </c>
      <c r="G6" s="16" t="s">
        <v>5</v>
      </c>
      <c r="H6" s="16" t="s">
        <v>6</v>
      </c>
    </row>
    <row r="7" spans="2:8" ht="18.75" customHeight="1" thickBot="1">
      <c r="B7" s="13" t="s">
        <v>27</v>
      </c>
      <c r="C7" s="23">
        <f aca="true" t="shared" si="0" ref="C7:H7">SUM(C9:C11)</f>
        <v>425350440</v>
      </c>
      <c r="D7" s="23">
        <f t="shared" si="0"/>
        <v>427798816</v>
      </c>
      <c r="E7" s="23">
        <f t="shared" si="0"/>
        <v>56128786</v>
      </c>
      <c r="F7" s="23">
        <f t="shared" si="0"/>
        <v>129850722</v>
      </c>
      <c r="G7" s="8">
        <f t="shared" si="0"/>
        <v>0</v>
      </c>
      <c r="H7" s="8">
        <f t="shared" si="0"/>
        <v>0</v>
      </c>
    </row>
    <row r="8" spans="2:8" ht="18.75" customHeight="1" thickBot="1">
      <c r="B8" s="14" t="s">
        <v>28</v>
      </c>
      <c r="C8" s="24">
        <f>програма1!C8+програма2!C8+програма3!C8+програма4!C8+програма5!C8+програма6!C8+програма7!C8+програма8!C8+програма9!C8+програма10!C8+програма11!C8+програма12!C8+програма13!C8+програма14!C8+програма15!C8+програма16!C8+програма17!C8</f>
        <v>0</v>
      </c>
      <c r="D8" s="24">
        <f>програма1!D8+програма2!D8+програма3!D8+програма4!D8+програма5!D8+програма6!D8+програма7!D8+програма8!D8+програма9!D8+програма10!D8+програма11!D8+програма12!D8+програма13!D8+програма14!D8+програма15!D8+програма16!D8+програма17!D8</f>
        <v>0</v>
      </c>
      <c r="E8" s="24">
        <f>програма1!E8+програма2!E8+програма3!E8+програма4!E8+програма5!E8+програма6!E8+програма7!E8+програма8!E8+програма9!E8+програма10!E8+програма11!E8+програма12!E8+програма13!E8+програма14!E8+програма15!E8+програма16!E8+програма17!E8</f>
        <v>0</v>
      </c>
      <c r="F8" s="7">
        <f>програма1!F8+програма2!F8+програма3!F8+програма4!F8+програма5!F8+програма6!F8+програма7!F8+програма8!F8+програма9!F8+програма10!F8+програма11!F8+програма12!F8+програма13!F8+програма14!F8+програма15!F8+програма16!F8+програма17!F8</f>
        <v>0</v>
      </c>
      <c r="G8" s="7">
        <f>програма1!G8+програма2!G8+програма3!G8+програма4!G8+програма5!G8+програма6!G8+програма7!G8+програма8!G8+програма9!G8+програма10!G8+програма11!G8+програма12!G8+програма13!G8+програма14!G8+програма15!G8+програма16!G8+програма17!G8</f>
        <v>0</v>
      </c>
      <c r="H8" s="7">
        <f>програма1!H8+програма2!H8+програма3!H8+програма4!H8+програма5!H8+програма6!H8+програма7!H8+програма8!H8+програма9!H8+програма10!H8+програма11!H8+програма12!H8+програма13!H8+програма14!H8+програма15!H8+програма16!H8+програма17!H8</f>
        <v>0</v>
      </c>
    </row>
    <row r="9" spans="2:8" ht="18.75" customHeight="1" thickBot="1">
      <c r="B9" s="14" t="s">
        <v>29</v>
      </c>
      <c r="C9" s="24">
        <f>програма1!C9+програма2!C9+програма3!C9+програма4!C9+програма5!C9+програма6!C9+програма7!C9+програма8!C9+програма9!C9+програма10!C9+програма11!C9+програма12!C9+програма13!C9+програма14!C9+програма15!C9+програма16!C9+програма17!C9</f>
        <v>230514023</v>
      </c>
      <c r="D9" s="24">
        <f>програма1!D9+програма2!D9+програма3!D9+програма4!D9+програма5!D9+програма6!D9+програма7!D9+програма8!D9+програма9!D9+програма10!D9+програма11!D9+програма12!D9+програма13!D9+програма14!D9+програма15!D9+програма16!D9+програма17!D9</f>
        <v>229710878</v>
      </c>
      <c r="E9" s="24">
        <f>програма1!E9+програма2!E9+програма3!E9+програма4!E9+програма5!E9+програма6!E9+програма7!E9+програма8!E9+програма9!E9+програма10!E9+програма11!E9+програма12!E9+програма13!E9+програма14!E9+програма15!E9+програма16!E9+програма17!E9</f>
        <v>43934529</v>
      </c>
      <c r="F9" s="24">
        <f>програма1!F9+програма2!F9+програма3!F9+програма4!F9+програма5!F9+програма6!F9+програма7!F9+програма8!F9+програма9!F9+програма10!F9+програма11!F9+програма12!F9+програма13!F9+програма14!F9+програма15!F9+програма16!F9+програма17!F9</f>
        <v>92137092</v>
      </c>
      <c r="G9" s="7">
        <f>програма1!G9+програма2!G9+програма3!G9+програма4!G9+програма5!G9+програма6!G9+програма7!G9+програма8!G9+програма9!G9+програма10!G9+програма11!G9+програма12!G9+програма13!G9+програма14!G9+програма15!G9+програма16!G9+програма17!G9</f>
        <v>0</v>
      </c>
      <c r="H9" s="7">
        <f>програма1!H9+програма2!H9+програма3!H9+програма4!H9+програма5!H9+програма6!H9+програма7!H9+програма8!H9+програма9!H9+програма10!H9+програма11!H9+програма12!H9+програма13!H9+програма14!H9+програма15!H9+програма16!H9+програма17!H9</f>
        <v>0</v>
      </c>
    </row>
    <row r="10" spans="2:8" ht="18.75" customHeight="1" thickBot="1">
      <c r="B10" s="14" t="s">
        <v>30</v>
      </c>
      <c r="C10" s="24">
        <f>програма1!C10+програма2!C10+програма3!C10+програма4!C10+програма5!C10+програма6!C10+програма7!C10+програма8!C10+програма9!C10+програма10!C10+програма11!C10+програма12!C10+програма13!C10+програма14!C10+програма15!C10+програма16!C10+програма17!C10</f>
        <v>178006117</v>
      </c>
      <c r="D10" s="24">
        <f>програма1!D10+програма2!D10+програма3!D10+програма4!D10+програма5!D10+програма6!D10+програма7!D10+програма8!D10+програма9!D10+програма10!D10+програма11!D10+програма12!D10+програма13!D10+програма14!D10+програма15!D10+програма16!D10+програма17!D10</f>
        <v>181257638</v>
      </c>
      <c r="E10" s="24">
        <f>програма1!E10+програма2!E10+програма3!E10+програма4!E10+програма5!E10+програма6!E10+програма7!E10+програма8!E10+програма9!E10+програма10!E10+програма11!E10+програма12!E10+програма13!E10+програма14!E10+програма15!E10+програма16!E10+програма17!E10</f>
        <v>11583913</v>
      </c>
      <c r="F10" s="24">
        <f>програма1!F10+програма2!F10+програма3!F10+програма4!F10+програма5!F10+програма6!F10+програма7!F10+програма8!F10+програма9!F10+програма10!F10+програма11!F10+програма12!F10+програма13!F10+програма14!F10+програма15!F10+програма16!F10+програма17!F10</f>
        <v>31158487</v>
      </c>
      <c r="G10" s="7">
        <f>програма1!G10+програма2!G10+програма3!G10+програма4!G10+програма5!G10+програма6!G10+програма7!G10+програма8!G10+програма9!G10+програма10!G10+програма11!G10+програма12!G10+програма13!G10+програма14!G10+програма15!G10+програма16!G10+програма17!G10</f>
        <v>0</v>
      </c>
      <c r="H10" s="7">
        <f>програма1!H10+програма2!H10+програма3!H10+програма4!H10+програма5!H10+програма6!H10+програма7!H10+програма8!H10+програма9!H10+програма10!H10+програма11!H10+програма12!H10+програма13!H10+програма14!H10+програма15!H10+програма16!H10+програма17!H10</f>
        <v>0</v>
      </c>
    </row>
    <row r="11" spans="2:8" ht="18.75" customHeight="1" thickBot="1">
      <c r="B11" s="14" t="s">
        <v>31</v>
      </c>
      <c r="C11" s="24">
        <f>програма1!C11+програма2!C11+програма3!C11+програма4!C11+програма5!C11+програма6!C11+програма7!C11+програма8!C11+програма9!C11+програма10!C11+програма11!C11+програма12!C11+програма13!C11+програма14!C11+програма15!C11+програма16!C11+програма17!C11</f>
        <v>16830300</v>
      </c>
      <c r="D11" s="24">
        <f>програма1!D11+програма2!D11+програма3!D11+програма4!D11+програма5!D11+програма6!D11+програма7!D11+програма8!D11+програма9!D11+програма10!D11+програма11!D11+програма12!D11+програма13!D11+програма14!D11+програма15!D11+програма16!D11+програма17!D11</f>
        <v>16830300</v>
      </c>
      <c r="E11" s="24">
        <f>програма1!E11+програма2!E11+програма3!E11+програма4!E11+програма5!E11+програма6!E11+програма7!E11+програма8!E11+програма9!E11+програма10!E11+програма11!E11+програма12!E11+програма13!E11+програма14!E11+програма15!E11+програма16!E11+програма17!E11</f>
        <v>610344</v>
      </c>
      <c r="F11" s="24">
        <f>програма1!F11+програма2!F11+програма3!F11+програма4!F11+програма5!F11+програма6!F11+програма7!F11+програма8!F11+програма9!F11+програма10!F11+програма11!F11+програма12!F11+програма13!F11+програма14!F11+програма15!F11+програма16!F11+програма17!F11</f>
        <v>6555143</v>
      </c>
      <c r="G11" s="7">
        <f>програма1!G11+програма2!G11+програма3!G11+програма4!G11+програма5!G11+програма6!G11+програма7!G11+програма8!G11+програма9!G11+програма10!G11+програма11!G11+програма12!G11+програма13!G11+програма14!G11+програма15!G11+програма16!G11+програма17!G11</f>
        <v>0</v>
      </c>
      <c r="H11" s="7">
        <f>програма1!H11+програма2!H11+програма3!H11+програма4!H11+програма5!H11+програма6!H11+програма7!H11+програма8!H11+програма9!H11+програма10!H11+програма11!H11+програма12!H11+програма13!H11+програма14!H11+програма15!H11+програма16!H11+програма17!H11</f>
        <v>0</v>
      </c>
    </row>
    <row r="12" spans="2:8" ht="18.75" customHeight="1" thickBot="1">
      <c r="B12" s="14"/>
      <c r="C12" s="24"/>
      <c r="D12" s="24"/>
      <c r="E12" s="24"/>
      <c r="F12" s="24"/>
      <c r="G12" s="7"/>
      <c r="H12" s="7"/>
    </row>
    <row r="13" spans="2:8" ht="28.5" customHeight="1" thickBot="1">
      <c r="B13" s="13" t="s">
        <v>32</v>
      </c>
      <c r="C13" s="23">
        <f aca="true" t="shared" si="1" ref="C13:H13">SUM(C14:C22)</f>
        <v>15718681</v>
      </c>
      <c r="D13" s="23">
        <f t="shared" si="1"/>
        <v>63394829</v>
      </c>
      <c r="E13" s="23">
        <f t="shared" si="1"/>
        <v>3485936</v>
      </c>
      <c r="F13" s="23">
        <f t="shared" si="1"/>
        <v>55412340</v>
      </c>
      <c r="G13" s="8">
        <f t="shared" si="1"/>
        <v>0</v>
      </c>
      <c r="H13" s="8">
        <f t="shared" si="1"/>
        <v>0</v>
      </c>
    </row>
    <row r="14" spans="2:8" ht="18.75" customHeight="1" thickBot="1">
      <c r="B14" s="14" t="s">
        <v>28</v>
      </c>
      <c r="C14" s="24">
        <f>програма1!C14+програма2!C14+програма3!C14+програма4!C14+програма5!C14+програма6!C14+програма7!C14+програма8!C14+програма9!C14+програма10!C14+програма11!C14+програма12!C14+програма13!C14+програма14!C14+програма15!C14+програма16!C14+програма17!C14</f>
        <v>0</v>
      </c>
      <c r="D14" s="24">
        <f>програма1!D14+програма2!D14+програма3!D14+програма4!D14+програма5!D14+програма6!D14+програма7!D14+програма8!D14+програма9!D14+програма10!D14+програма11!D14+програма12!D14+програма13!D14+програма14!D14+програма15!D14+програма16!D14+програма17!D14</f>
        <v>0</v>
      </c>
      <c r="E14" s="24">
        <f>програма1!E14+програма2!E14+програма3!E14+програма4!E14+програма5!E14+програма6!E14+програма7!E14+програма8!E14+програма9!E14+програма10!E14+програма11!E14+програма12!E14+програма13!E14+програма14!E14+програма15!E14+програма16!E14+програма17!E14</f>
        <v>0</v>
      </c>
      <c r="F14" s="24">
        <f>програма1!F14+програма2!F14+програма3!F14+програма4!F14+програма5!F14+програма6!F14+програма7!F14+програма8!F14+програма9!F14+програма10!F14+програма11!F14+програма12!F14+програма13!F14+програма14!F14+програма15!F14+програма16!F14+програма17!F14</f>
        <v>0</v>
      </c>
      <c r="G14" s="7">
        <f>програма1!G14+програма2!G14+програма3!G14+програма4!G14+програма5!G14+програма6!G14+програма7!G14+програма8!G14+програма9!G14+програма10!G14+програма11!G14+програма12!G14+програма13!G14+програма14!G14+програма15!G14+програма16!G14+програма17!G14</f>
        <v>0</v>
      </c>
      <c r="H14" s="7">
        <f>програма1!H14+програма2!H14+програма3!H14+програма4!H14+програма5!H14+програма6!H14+програма7!H14+програма8!H14+програма9!H14+програма10!H14+програма11!H14+програма12!H14+програма13!H14+програма14!H14+програма15!H14+програма16!H14+програма17!H14</f>
        <v>0</v>
      </c>
    </row>
    <row r="15" spans="2:8" ht="18.75" customHeight="1" thickBot="1">
      <c r="B15" s="14" t="s">
        <v>29</v>
      </c>
      <c r="C15" s="24">
        <f>програма1!C15+програма2!C15+програма3!C15+програма4!C15+програма5!C15+програма6!C15+програма7!C15+програма8!C15+програма9!C15+програма10!C15+програма11!C15+програма12!C15+програма13!C15+програма14!C15+програма15!C15+програма16!C15+програма17!C15</f>
        <v>0</v>
      </c>
      <c r="D15" s="24">
        <f>програма1!D15+програма2!D15+програма3!D15+програма4!D15+програма5!D15+програма6!D15+програма7!D15+програма8!D15+програма9!D15+програма10!D15+програма11!D15+програма12!D15+програма13!D15+програма14!D15+програма15!D15+програма16!D15+програма17!D15</f>
        <v>0</v>
      </c>
      <c r="E15" s="24">
        <f>програма1!E15+програма2!E15+програма3!E15+програма4!E15+програма5!E15+програма6!E15+програма7!E15+програма8!E15+програма9!E15+програма10!E15+програма11!E15+програма12!E15+програма13!E15+програма14!E15+програма15!E15+програма16!E15+програма17!E15</f>
        <v>5663</v>
      </c>
      <c r="F15" s="24">
        <f>програма1!F15+програма2!F15+програма3!F15+програма4!F15+програма5!F15+програма6!F15+програма7!F15+програма8!F15+програма9!F15+програма10!F15+програма11!F15+програма12!F15+програма13!F15+програма14!F15+програма15!F15+програма16!F15+програма17!F15</f>
        <v>1118361</v>
      </c>
      <c r="G15" s="7">
        <f>програма1!G15+програма2!G15+програма3!G15+програма4!G15+програма5!G15+програма6!G15+програма7!G15+програма8!G15+програма9!G15+програма10!G15+програма11!G15+програма12!G15+програма13!G15+програма14!G15+програма15!G15+програма16!G15+програма17!G15</f>
        <v>0</v>
      </c>
      <c r="H15" s="7">
        <f>програма1!H15+програма2!H15+програма3!H15+програма4!H15+програма5!H15+програма6!H15+програма7!H15+програма8!H15+програма9!H15+програма10!H15+програма11!H15+програма12!H15+програма13!H15+програма14!H15+програма15!H15+програма16!H15+програма17!H15</f>
        <v>0</v>
      </c>
    </row>
    <row r="16" spans="2:8" ht="18.75" customHeight="1" thickBot="1">
      <c r="B16" s="14" t="s">
        <v>30</v>
      </c>
      <c r="C16" s="24">
        <f>програма1!C16+програма2!C16+програма3!C16+програма4!C16+програма5!C16+програма6!C16+програма7!C16+програма8!C16+програма9!C16+програма10!C16+програма11!C16+програма12!C16+програма13!C16+програма14!C16+програма15!C16+програма16!C16+програма17!C16</f>
        <v>3298100</v>
      </c>
      <c r="D16" s="24">
        <f>програма1!D16+програма2!D16+програма3!D16+програма4!D16+програма5!D16+програма6!D16+програма7!D16+програма8!D16+програма9!D16+програма10!D16+програма11!D16+програма12!D16+програма13!D16+програма14!D16+програма15!D16+програма16!D16+програма17!D16</f>
        <v>3298100</v>
      </c>
      <c r="E16" s="24">
        <f>програма1!E16+програма2!E16+програма3!E16+програма4!E16+програма5!E16+програма6!E16+програма7!E16+програма8!E16+програма9!E16+програма10!E16+програма11!E16+програма12!E16+програма13!E16+програма14!E16+програма15!E16+програма16!E16+програма17!E16</f>
        <v>51238</v>
      </c>
      <c r="F16" s="24">
        <f>програма1!F16+програма2!F16+програма3!F16+програма4!F16+програма5!F16+програма6!F16+програма7!F16+програма8!F16+програма9!F16+програма10!F16+програма11!F16+програма12!F16+програма13!F16+програма14!F16+програма15!F16+програма16!F16+програма17!F16</f>
        <v>7647750</v>
      </c>
      <c r="G16" s="7">
        <f>програма1!G16+програма2!G16+програма3!G16+програма4!G16+програма5!G16+програма6!G16+програма7!G16+програма8!G16+програма9!G16+програма10!G16+програма11!G16+програма12!G16+програма13!G16+програма14!G16+програма15!G16+програма16!G16+програма17!G16</f>
        <v>0</v>
      </c>
      <c r="H16" s="7">
        <f>програма1!H16+програма2!H16+програма3!H16+програма4!H16+програма5!H16+програма6!H16+програма7!H16+програма8!H16+програма9!H16+програма10!H16+програма11!H16+програма12!H16+програма13!H16+програма14!H16+програма15!H16+програма16!H16+програма17!H16</f>
        <v>0</v>
      </c>
    </row>
    <row r="17" spans="2:8" ht="18.75" customHeight="1" thickBot="1">
      <c r="B17" s="14" t="s">
        <v>76</v>
      </c>
      <c r="C17" s="24">
        <f>програма1!C17+програма2!C17+програма3!C17+програма4!C17+програма5!C17+програма6!C17+програма7!C17+програма8!C17+програма9!C17+програма10!C17+програма11!C17+програма12!C17+програма13!C17+програма14!C17+програма15!C17+програма16!C17+програма17!C17</f>
        <v>0</v>
      </c>
      <c r="D17" s="24">
        <f>програма1!D17+програма2!D17+програма3!D17+програма4!D17+програма5!D17+програма6!D17+програма7!D17+програма8!D17+програма9!D17+програма10!D17+програма11!D17+програма12!D17+програма13!D17+програма14!D17+програма15!D17+програма16!D17+програма17!D17</f>
        <v>0</v>
      </c>
      <c r="E17" s="24">
        <f>програма1!E17+програма2!E17+програма3!E17+програма4!E17+програма5!E17+програма6!E17+програма7!E17+програма8!E17+програма9!E17+програма10!E17+програма11!E17+програма12!E17+програма13!E17+програма14!E17+програма15!E17+програма16!E17+програма17!E17</f>
        <v>0</v>
      </c>
      <c r="F17" s="24">
        <f>програма1!F17+програма2!F17+програма3!F17+програма4!F17+програма5!F17+програма6!F17+програма7!F17+програма8!F17+програма9!F17+програма10!F17+програма11!F17+програма12!F17+програма13!F17+програма14!F17+програма15!F17+програма16!F17+програма17!F17</f>
        <v>193321</v>
      </c>
      <c r="G17" s="7">
        <f>програма1!G17+програма2!G17+програма3!G17+програма4!G17+програма5!G17+програма6!G17+програма7!G17+програма8!G17+програма9!G17+програма10!G17+програма11!G17+програма12!G17+програма13!G17+програма14!G17+програма15!G17+програма16!G17+програма17!G17</f>
        <v>0</v>
      </c>
      <c r="H17" s="7">
        <f>програма1!H17+програма2!H17+програма3!H17+програма4!H17+програма5!H17+програма6!H17+програма7!H17+програма8!H17+програма9!H17+програма10!H17+програма11!H17+програма12!H17+програма13!H17+програма14!H17+програма15!H17+програма16!H17+програма17!H17</f>
        <v>0</v>
      </c>
    </row>
    <row r="18" spans="2:8" ht="18.75" customHeight="1" thickBot="1">
      <c r="B18" s="14" t="s">
        <v>45</v>
      </c>
      <c r="C18" s="24">
        <f>програма1!C18+програма2!C18+програма3!C18+програма4!C18+програма5!C18+програма6!C18+програма7!C18+програма8!C18+програма9!C18+програма10!C18+програма11!C18+програма12!C18+програма13!C18+програма14!C18+програма15!C18+програма16!C18+програма17!C18</f>
        <v>10016581</v>
      </c>
      <c r="D18" s="24">
        <f>програма1!D18+програма2!D18+програма3!D18+програма4!D18+програма5!D18+програма6!D18+програма7!D18+програма8!D18+програма9!D18+програма10!D18+програма11!D18+програма12!D18+програма13!D18+програма14!D18+програма15!D18+програма16!D18+програма17!D18</f>
        <v>9992729</v>
      </c>
      <c r="E18" s="24">
        <f>програма1!E18+програма2!E18+програма3!E18+програма4!E18+програма5!E18+програма6!E18+програма7!E18+програма8!E18+програма9!E18+програма10!E18+програма11!E18+програма12!E18+програма13!E18+програма14!E18+програма15!E18+програма16!E18+програма17!E18</f>
        <v>1567376</v>
      </c>
      <c r="F18" s="24">
        <f>програма1!F18+програма2!F18+програма3!F18+програма4!F18+програма5!F18+програма6!F18+програма7!F18+програма8!F18+програма9!F18+програма10!F18+програма11!F18+програма12!F18+програма13!F18+програма14!F18+програма15!F18+програма16!F18+програма17!F18</f>
        <v>3175161</v>
      </c>
      <c r="G18" s="7">
        <f>програма1!G18+програма2!G18+програма3!G18+програма4!G18+програма5!G18+програма6!G18+програма7!G18+програма8!G18+програма9!G18+програма10!G18+програма11!G18+програма12!G18+програма13!G18+програма14!G18+програма15!G18+програма16!G18+програма17!G18</f>
        <v>0</v>
      </c>
      <c r="H18" s="7">
        <f>програма1!H18+програма2!H18+програма3!H18+програма4!H18+програма5!H18+програма6!H18+програма7!H18+програма8!H18+програма9!H18+програма10!H18+програма11!H18+програма12!H18+програма13!H18+програма14!H18+програма15!H18+програма16!H18+програма17!H18</f>
        <v>0</v>
      </c>
    </row>
    <row r="19" spans="2:8" ht="18.75" customHeight="1" thickBot="1">
      <c r="B19" s="14" t="s">
        <v>42</v>
      </c>
      <c r="C19" s="24">
        <f>програма1!C19+програма2!C19+програма3!C19+програма4!C19+програма5!C19+програма6!C19+програма7!C19+програма8!C19+програма9!C19+програма10!C19+програма11!C19+програма12!C19+програма13!C19+програма14!C19+програма15!C19+програма16!C19+програма17!C19</f>
        <v>2404000</v>
      </c>
      <c r="D19" s="24">
        <f>програма1!D19+програма2!D19+програма3!D19+програма4!D19+програма5!D19+програма6!D19+програма7!D19+програма8!D19+програма9!D19+програма10!D19+програма11!D19+програма12!D19+програма13!D19+програма14!D19+програма15!D19+програма16!D19+програма17!D19</f>
        <v>2404000</v>
      </c>
      <c r="E19" s="24">
        <f>програма1!E19+програма2!E19+програма3!E19+програма4!E19+програма5!E19+програма6!E19+програма7!E19+програма8!E19+програма9!E19+програма10!E19+програма11!E19+програма12!E19+програма13!E19+програма14!E19+програма15!E19+програма16!E19+програма17!E19</f>
        <v>50971</v>
      </c>
      <c r="F19" s="24">
        <f>програма1!F19+програма2!F19+програма3!F19+програма4!F19+програма5!F19+програма6!F19+програма7!F19+програма8!F19+програма9!F19+програма10!F19+програма11!F19+програма12!F19+програма13!F19+програма14!F19+програма15!F19+програма16!F19+програма17!F19</f>
        <v>2034986</v>
      </c>
      <c r="G19" s="7">
        <f>програма1!G19+програма2!G19+програма3!G19+програма4!G19+програма5!G19+програма6!G19+програма7!G19+програма8!G19+програма9!G19+програма10!G19+програма11!G19+програма12!G19+програма13!G19+програма14!G19+програма15!G19+програма16!G19+програма17!G19</f>
        <v>0</v>
      </c>
      <c r="H19" s="7">
        <f>програма1!H19+програма2!H19+програма3!H19+програма4!H19+програма5!H19+програма6!H19+програма7!H19+програма8!H19+програма9!H19+програма10!H19+програма11!H19+програма12!H19+програма13!H19+програма14!H19+програма15!H19+програма16!H19+програма17!H19</f>
        <v>0</v>
      </c>
    </row>
    <row r="20" spans="2:8" ht="18.75" customHeight="1" thickBot="1">
      <c r="B20" s="14" t="s">
        <v>44</v>
      </c>
      <c r="C20" s="24">
        <f>програма1!C20+програма2!C20+програма3!C20+програма4!C20+програма5!C20+програма6!C20+програма7!C20+програма8!C20+програма9!C20+програма10!C20+програма11!C20+програма12!C20+програма13!C20+програма14!C20+програма15!C20+програма16!C20+програма17!C20</f>
        <v>0</v>
      </c>
      <c r="D20" s="24">
        <f>програма1!D20+програма2!D20+програма3!D20+програма4!D20+програма5!D20+програма6!D20+програма7!D20+програма8!D20+програма9!D20+програма10!D20+програма11!D20+програма12!D20+програма13!D20+програма14!D20+програма15!D20+програма16!D20+програма17!D20</f>
        <v>0</v>
      </c>
      <c r="E20" s="24">
        <f>програма1!E20+програма2!E20+програма3!E20+програма4!E20+програма5!E20+програма6!E20+програма7!E20+програма8!E20+програма9!E20+програма10!E20+програма11!E20+програма12!E20+програма13!E20+програма14!E20+програма15!E20+програма16!E20+програма17!E20</f>
        <v>169306</v>
      </c>
      <c r="F20" s="24">
        <f>програма1!F20+програма2!F20+програма3!F20+програма4!F20+програма5!F20+програма6!F20+програма7!F20+програма8!F20+програма9!F20+програма10!F20+програма11!F20+програма12!F20+програма13!F20+програма14!F20+програма15!F20+програма16!F20+програма17!F20</f>
        <v>1069721</v>
      </c>
      <c r="G20" s="7">
        <f>програма1!G20+програма2!G20+програма3!G20+програма4!G20+програма5!G20+програма6!G20+програма7!G20+програма8!G20+програма9!G20+програма10!G20+програма11!G20+програма12!G20+програма13!G20+програма14!G20+програма15!G20+програма16!G20+програма17!G20</f>
        <v>0</v>
      </c>
      <c r="H20" s="7">
        <f>програма1!H20+програма2!H20+програма3!H20+програма4!H20+програма5!H20+програма6!H20+програма7!H20+програма8!H20+програма9!H20+програма10!H20+програма11!H20+програма12!H20+програма13!H20+програма14!H20+програма15!H20+програма16!H20+програма17!H20</f>
        <v>0</v>
      </c>
    </row>
    <row r="21" spans="2:8" ht="18.75" customHeight="1" thickBot="1">
      <c r="B21" s="14" t="s">
        <v>43</v>
      </c>
      <c r="C21" s="24">
        <f>програма1!C21+програма2!C21+програма3!C21+програма4!C21+програма5!C21+програма6!C21+програма7!C21+програма8!C21+програма9!C21+програма10!C21+програма11!C21+програма12!C21+програма13!C21+програма14!C21+програма15!C21+програма16!C21+програма17!C21</f>
        <v>0</v>
      </c>
      <c r="D21" s="24">
        <f>програма1!D21+програма2!D21+програма3!D21+програма4!D21+програма5!D21+програма6!D21+програма7!D21+програма8!D21+програма9!D21+програма10!D21+програма11!D21+програма12!D21+програма13!D21+програма14!D21+програма15!D21+програма16!D21+програма17!D21</f>
        <v>0</v>
      </c>
      <c r="E21" s="24">
        <f>програма1!E21+програма2!E21+програма3!E21+програма4!E21+програма5!E21+програма6!E21+програма7!E21+програма8!E21+програма9!E21+програма10!E21+програма11!E21+програма12!E21+програма13!E21+програма14!E21+програма15!E21+програма16!E21+програма17!E21</f>
        <v>431734</v>
      </c>
      <c r="F21" s="24">
        <f>програма1!F21+програма2!F21+програма3!F21+програма4!F21+програма5!F21+програма6!F21+програма7!F21+програма8!F21+програма9!F21+програма10!F21+програма11!F21+програма12!F21+програма13!F21+програма14!F21+програма15!F21+програма16!F21+програма17!F21</f>
        <v>1316142</v>
      </c>
      <c r="G21" s="7">
        <f>програма1!G21+програма2!G21+програма3!G21+програма4!G21+програма5!G21+програма6!G21+програма7!G21+програма8!G21+програма9!G21+програма10!G21+програма11!G21+програма12!G21+програма13!G21+програма14!G21+програма15!G21+програма16!G21+програма17!G21</f>
        <v>0</v>
      </c>
      <c r="H21" s="7">
        <f>програма1!H21+програма2!H21+програма3!H21+програма4!H21+програма5!H21+програма6!H21+програма7!H21+програма8!H21+програма9!H21+програма10!H21+програма11!H21+програма12!H21+програма13!H21+програма14!H21+програма15!H21+програма16!H21+програма17!H21</f>
        <v>0</v>
      </c>
    </row>
    <row r="22" spans="2:8" ht="18.75" customHeight="1" thickBot="1">
      <c r="B22" s="14" t="s">
        <v>31</v>
      </c>
      <c r="C22" s="24">
        <f>програма1!C22+програма2!C22+програма3!C22+програма4!C22+програма5!C22+програма6!C22+програма7!C22+програма8!C22+програма9!C22+програма10!C22+програма11!C22+програма12!C22+програма13!C22+програма14!C22+програма15!C22+програма16!C22+програма17!C22</f>
        <v>0</v>
      </c>
      <c r="D22" s="24">
        <f>програма1!D22+програма2!D22+програма3!D22+програма4!D22+програма5!D22+програма6!D22+програма7!D22+програма8!D22+програма9!D22+програма10!D22+програма11!D22+програма12!D22+програма13!D22+програма14!D22+програма15!D22+програма16!D22+програма17!D22</f>
        <v>47700000</v>
      </c>
      <c r="E22" s="24">
        <f>програма1!E22+програма2!E22+програма3!E22+програма4!E22+програма5!E22+програма6!E22+програма7!E22+програма8!E22+програма9!E22+програма10!E22+програма11!E22+програма12!E22+програма13!E22+програма14!E22+програма15!E22+програма16!E22+програма17!E22</f>
        <v>1209648</v>
      </c>
      <c r="F22" s="24">
        <f>програма1!F22+програма2!F22+програма3!F22+програма4!F22+програма5!F22+програма6!F22+програма7!F22+програма8!F22+програма9!F22+програма10!F22+програма11!F22+програма12!F22+програма13!F22+програма14!F22+програма15!F22+програма16!F22+програма17!F22</f>
        <v>38856898</v>
      </c>
      <c r="G22" s="7">
        <f>програма1!G22+програма2!G22+програма3!G22+програма4!G22+програма5!G22+програма6!G22+програма7!G22+програма8!G22+програма9!G22+програма10!G22+програма11!G22+програма12!G22+програма13!G22+програма14!G22+програма15!G22+програма16!G22+програма17!G22</f>
        <v>0</v>
      </c>
      <c r="H22" s="7">
        <f>програма1!H22+програма2!H22+програма3!H22+програма4!H22+програма5!H22+програма6!H22+програма7!H22+програма8!H22+програма9!H22+програма10!H22+програма11!H22+програма12!H22+програма13!H22+програма14!H22+програма15!H22+програма16!H22+програма17!H22</f>
        <v>0</v>
      </c>
    </row>
    <row r="23" spans="2:8" ht="18.75" customHeight="1" thickBot="1">
      <c r="B23" s="14"/>
      <c r="C23" s="24"/>
      <c r="D23" s="24"/>
      <c r="E23" s="24"/>
      <c r="F23" s="24"/>
      <c r="G23" s="7"/>
      <c r="H23" s="7"/>
    </row>
    <row r="24" spans="2:8" ht="18.75" customHeight="1" thickBot="1">
      <c r="B24" s="13" t="s">
        <v>33</v>
      </c>
      <c r="C24" s="23">
        <f aca="true" t="shared" si="2" ref="C24:H24">SUM(C7,C13)</f>
        <v>441069121</v>
      </c>
      <c r="D24" s="23">
        <f t="shared" si="2"/>
        <v>491193645</v>
      </c>
      <c r="E24" s="23">
        <f t="shared" si="2"/>
        <v>59614722</v>
      </c>
      <c r="F24" s="23">
        <f t="shared" si="2"/>
        <v>185263062</v>
      </c>
      <c r="G24" s="8">
        <f t="shared" si="2"/>
        <v>0</v>
      </c>
      <c r="H24" s="8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7"/>
      <c r="H25" s="7"/>
    </row>
    <row r="26" spans="2:8" ht="18.75" customHeight="1" thickBot="1">
      <c r="B26" s="14" t="s">
        <v>34</v>
      </c>
      <c r="C26" s="24">
        <f>програма1!C26+програма2!C26+програма3!C26+програма4!C26+програма5!C26+програма6!C26+програма7!C26+програма8!C26+програма9!C26+програма10!C26+програма11!C26+програма12!C26+програма13!C26+програма14!C26+програма15!C26+програма16!C26+програма17!C26</f>
        <v>1645</v>
      </c>
      <c r="D26" s="24">
        <f>програма1!D26+програма2!D26+програма3!D26+програма4!D26+програма5!D26+програма6!D26+програма7!D26+програма8!D26+програма9!D26+програма10!D26+програма11!D26+програма12!D26+програма13!D26+програма14!D26+програма15!D26+програма16!D26+програма17!D26</f>
        <v>1645</v>
      </c>
      <c r="E26" s="24">
        <f>програма1!E26+програма2!E26+програма3!E26+програма4!E26+програма5!E26+програма6!E26+програма7!E26+програма8!E26+програма9!E26+програма10!E26+програма11!E26+програма12!E26+програма13!E26+програма14!E26+програма15!E26+програма16!E26+програма17!E26</f>
        <v>1580</v>
      </c>
      <c r="F26" s="24">
        <f>програма1!F26+програма2!F26+програма3!F26+програма4!F26+програма5!F26+програма6!F26+програма7!F26+програма8!F26+програма9!F26+програма10!F26+програма11!F26+програма12!F26+програма13!F26+програма14!F26+програма15!F26+програма16!F26+програма17!F26</f>
        <v>1610</v>
      </c>
      <c r="G26" s="7">
        <f>програма1!G26+програма2!G26+програма3!G26+програма4!G26+програма5!G26+програма6!G26+програма7!G26+програма8!G26+програма9!G26+програма10!G26+програма11!G26+програма12!G26+програма13!G26+програма14!G26+програма15!G26+програма16!G26+програма17!G26</f>
        <v>0</v>
      </c>
      <c r="H26" s="7">
        <f>програма1!H26+програма2!H26+програма3!H26+програма4!H26+програма5!H26+програма6!H26+програма7!H26+програма8!H26+програма9!H26+програма10!H26+програма11!H26+програма12!H26+програма13!H26+програма14!H26+програма15!H26+програма16!H26+програма17!H26</f>
        <v>0</v>
      </c>
    </row>
  </sheetData>
  <mergeCells count="2">
    <mergeCell ref="B2:H2"/>
    <mergeCell ref="B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20" bestFit="1" customWidth="1"/>
    <col min="5" max="5" width="10.8515625" style="20" customWidth="1"/>
    <col min="6" max="6" width="11.57421875" style="20" customWidth="1"/>
    <col min="7" max="7" width="12.00390625" style="20" customWidth="1"/>
    <col min="8" max="8" width="11.8515625" style="20" customWidth="1"/>
  </cols>
  <sheetData>
    <row r="2" spans="2:8" ht="13.5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41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13200193</v>
      </c>
      <c r="D7" s="23">
        <f t="shared" si="0"/>
        <v>13200193</v>
      </c>
      <c r="E7" s="23">
        <f t="shared" si="0"/>
        <v>1837798</v>
      </c>
      <c r="F7" s="23">
        <f t="shared" si="0"/>
        <v>3781508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6052676</v>
      </c>
      <c r="D9" s="24">
        <v>6052676</v>
      </c>
      <c r="E9" s="24">
        <v>1241284</v>
      </c>
      <c r="F9" s="24">
        <v>2784532</v>
      </c>
      <c r="G9" s="24"/>
      <c r="H9" s="24"/>
    </row>
    <row r="10" spans="2:8" ht="18.75" customHeight="1" thickBot="1">
      <c r="B10" s="14" t="s">
        <v>30</v>
      </c>
      <c r="C10" s="24">
        <v>7147517</v>
      </c>
      <c r="D10" s="24">
        <v>7147517</v>
      </c>
      <c r="E10" s="24">
        <v>581970</v>
      </c>
      <c r="F10" s="24">
        <v>927457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>
        <v>14544</v>
      </c>
      <c r="F11" s="24">
        <v>69519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64362</v>
      </c>
      <c r="F13" s="23">
        <f t="shared" si="1"/>
        <v>4461315</v>
      </c>
      <c r="G13" s="23">
        <f t="shared" si="1"/>
        <v>0</v>
      </c>
      <c r="H13" s="23">
        <f t="shared" si="1"/>
        <v>0</v>
      </c>
    </row>
    <row r="14" spans="2:8" ht="17.2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>
        <v>5663</v>
      </c>
      <c r="F15" s="24">
        <v>1064224</v>
      </c>
      <c r="G15" s="24"/>
      <c r="H15" s="24"/>
    </row>
    <row r="16" spans="2:8" ht="18.75" customHeight="1" thickBot="1">
      <c r="B16" s="14" t="s">
        <v>30</v>
      </c>
      <c r="C16" s="24"/>
      <c r="D16" s="24"/>
      <c r="E16" s="24">
        <v>10230</v>
      </c>
      <c r="F16" s="24">
        <v>2649662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>
        <v>2387</v>
      </c>
      <c r="F18" s="24">
        <v>53224</v>
      </c>
      <c r="G18" s="24"/>
      <c r="H18" s="24"/>
    </row>
    <row r="19" spans="2:8" ht="18.75" customHeight="1" thickBot="1">
      <c r="B19" s="14" t="s">
        <v>42</v>
      </c>
      <c r="C19" s="24"/>
      <c r="D19" s="24"/>
      <c r="E19" s="24">
        <v>46082</v>
      </c>
      <c r="F19" s="24">
        <v>117567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>
        <v>11880</v>
      </c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>
        <v>480</v>
      </c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>
        <v>564278</v>
      </c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13200193</v>
      </c>
      <c r="D24" s="23">
        <f t="shared" si="2"/>
        <v>13200193</v>
      </c>
      <c r="E24" s="23">
        <f t="shared" si="2"/>
        <v>1902160</v>
      </c>
      <c r="F24" s="23">
        <f t="shared" si="2"/>
        <v>8242823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517</v>
      </c>
      <c r="D26" s="25">
        <v>517</v>
      </c>
      <c r="E26" s="25">
        <v>484</v>
      </c>
      <c r="F26" s="25">
        <v>479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3"/>
  <sheetViews>
    <sheetView workbookViewId="0" topLeftCell="A7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46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4854921</v>
      </c>
      <c r="D7" s="23">
        <f t="shared" si="0"/>
        <v>4854921</v>
      </c>
      <c r="E7" s="23">
        <f t="shared" si="0"/>
        <v>2104419</v>
      </c>
      <c r="F7" s="23">
        <f t="shared" si="0"/>
        <v>3484973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1891489</v>
      </c>
      <c r="D9" s="24">
        <v>1891489</v>
      </c>
      <c r="E9" s="24">
        <v>442527</v>
      </c>
      <c r="F9" s="24">
        <v>1071420</v>
      </c>
      <c r="G9" s="24"/>
      <c r="H9" s="24"/>
    </row>
    <row r="10" spans="2:8" ht="18.75" customHeight="1" thickBot="1">
      <c r="B10" s="14" t="s">
        <v>30</v>
      </c>
      <c r="C10" s="24">
        <v>2963432</v>
      </c>
      <c r="D10" s="24">
        <v>2963432</v>
      </c>
      <c r="E10" s="24">
        <v>1542737</v>
      </c>
      <c r="F10" s="24">
        <v>2245730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>
        <v>119155</v>
      </c>
      <c r="F11" s="24">
        <v>167823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603647</v>
      </c>
      <c r="F13" s="23">
        <f t="shared" si="1"/>
        <v>1306999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63</v>
      </c>
      <c r="C20" s="24"/>
      <c r="D20" s="24"/>
      <c r="E20" s="24">
        <v>169306</v>
      </c>
      <c r="F20" s="24">
        <v>354433</v>
      </c>
      <c r="G20" s="24"/>
      <c r="H20" s="24"/>
    </row>
    <row r="21" spans="2:8" ht="18.75" customHeight="1" thickBot="1">
      <c r="B21" s="14" t="s">
        <v>43</v>
      </c>
      <c r="C21" s="24"/>
      <c r="D21" s="24"/>
      <c r="E21" s="24">
        <v>434341</v>
      </c>
      <c r="F21" s="24">
        <v>952566</v>
      </c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4854921</v>
      </c>
      <c r="D24" s="23">
        <f t="shared" si="2"/>
        <v>4854921</v>
      </c>
      <c r="E24" s="23">
        <f t="shared" si="2"/>
        <v>2708066</v>
      </c>
      <c r="F24" s="23">
        <f t="shared" si="2"/>
        <v>4791972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106</v>
      </c>
      <c r="D26" s="25">
        <v>106</v>
      </c>
      <c r="E26" s="25">
        <v>97</v>
      </c>
      <c r="F26" s="25">
        <v>104</v>
      </c>
      <c r="G26" s="25"/>
      <c r="H26" s="25"/>
    </row>
    <row r="43" spans="12:18" ht="15.75">
      <c r="L43" s="32"/>
      <c r="M43" s="33"/>
      <c r="N43" s="33"/>
      <c r="O43" s="33"/>
      <c r="P43" s="33"/>
      <c r="Q43" s="33"/>
      <c r="R43" s="33"/>
    </row>
  </sheetData>
  <mergeCells count="3">
    <mergeCell ref="B2:H2"/>
    <mergeCell ref="B3:H3"/>
    <mergeCell ref="L43:R43"/>
  </mergeCells>
  <printOptions/>
  <pageMargins left="0.23" right="0.24" top="1" bottom="1" header="0.5" footer="0.5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F18" sqref="F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0.28125" style="20" customWidth="1"/>
    <col min="4" max="4" width="10.42187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1.2812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47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3710018</v>
      </c>
      <c r="D7" s="23">
        <f t="shared" si="0"/>
        <v>3913397</v>
      </c>
      <c r="E7" s="23">
        <f t="shared" si="0"/>
        <v>170828</v>
      </c>
      <c r="F7" s="23">
        <f t="shared" si="0"/>
        <v>460835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739056</v>
      </c>
      <c r="D9" s="24">
        <v>739056</v>
      </c>
      <c r="E9" s="24">
        <v>108082</v>
      </c>
      <c r="F9" s="24">
        <v>271805</v>
      </c>
      <c r="G9" s="24"/>
      <c r="H9" s="24"/>
    </row>
    <row r="10" spans="2:8" ht="18.75" customHeight="1" thickBot="1">
      <c r="B10" s="14" t="s">
        <v>30</v>
      </c>
      <c r="C10" s="24">
        <v>2970962</v>
      </c>
      <c r="D10" s="24">
        <v>3174341</v>
      </c>
      <c r="E10" s="24">
        <v>62130</v>
      </c>
      <c r="F10" s="24">
        <v>188044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>
        <v>616</v>
      </c>
      <c r="F11" s="24">
        <v>986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9229191</v>
      </c>
      <c r="D13" s="23">
        <f t="shared" si="1"/>
        <v>9205339</v>
      </c>
      <c r="E13" s="23">
        <f t="shared" si="1"/>
        <v>1488671</v>
      </c>
      <c r="F13" s="23">
        <f t="shared" si="1"/>
        <v>16548989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>
        <v>13007</v>
      </c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>
        <v>631722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>
        <v>9229191</v>
      </c>
      <c r="D18" s="24">
        <v>9205339</v>
      </c>
      <c r="E18" s="24">
        <v>1488671</v>
      </c>
      <c r="F18" s="24">
        <v>2949554</v>
      </c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>
        <v>12954706</v>
      </c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12939209</v>
      </c>
      <c r="D24" s="23">
        <f t="shared" si="2"/>
        <v>13118736</v>
      </c>
      <c r="E24" s="23">
        <f t="shared" si="2"/>
        <v>1659499</v>
      </c>
      <c r="F24" s="23">
        <f t="shared" si="2"/>
        <v>17009824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60</v>
      </c>
      <c r="D26" s="25">
        <v>60</v>
      </c>
      <c r="E26" s="25">
        <v>48</v>
      </c>
      <c r="F26" s="25">
        <v>51</v>
      </c>
      <c r="G26" s="25"/>
      <c r="H26" s="25"/>
    </row>
  </sheetData>
  <mergeCells count="2">
    <mergeCell ref="B2:H2"/>
    <mergeCell ref="B3:H3"/>
  </mergeCells>
  <printOptions/>
  <pageMargins left="0.34" right="0.24" top="1" bottom="1" header="0.5" footer="0.5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1.28125" style="20" customWidth="1"/>
    <col min="4" max="5" width="10.8515625" style="20" customWidth="1"/>
    <col min="6" max="6" width="11.57421875" style="20" customWidth="1"/>
    <col min="7" max="8" width="12.0039062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48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259634290</v>
      </c>
      <c r="D7" s="23">
        <f t="shared" si="0"/>
        <v>261683694</v>
      </c>
      <c r="E7" s="23">
        <f t="shared" si="0"/>
        <v>43370451</v>
      </c>
      <c r="F7" s="23">
        <f t="shared" si="0"/>
        <v>97677669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196812799</v>
      </c>
      <c r="D9" s="24">
        <v>196009654</v>
      </c>
      <c r="E9" s="24">
        <v>37421661</v>
      </c>
      <c r="F9" s="24">
        <v>78028058</v>
      </c>
      <c r="G9" s="24"/>
      <c r="H9" s="24"/>
    </row>
    <row r="10" spans="2:8" ht="18.75" customHeight="1" thickBot="1">
      <c r="B10" s="14" t="s">
        <v>30</v>
      </c>
      <c r="C10" s="24">
        <v>45991191</v>
      </c>
      <c r="D10" s="24">
        <v>48843740</v>
      </c>
      <c r="E10" s="24">
        <v>5566325</v>
      </c>
      <c r="F10" s="24">
        <v>13668740</v>
      </c>
      <c r="G10" s="24"/>
      <c r="H10" s="24"/>
    </row>
    <row r="11" spans="2:8" ht="18.75" customHeight="1" thickBot="1">
      <c r="B11" s="14" t="s">
        <v>31</v>
      </c>
      <c r="C11" s="24">
        <v>16830300</v>
      </c>
      <c r="D11" s="24">
        <v>16830300</v>
      </c>
      <c r="E11" s="24">
        <v>382465</v>
      </c>
      <c r="F11" s="24">
        <v>5980871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2731616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>
        <v>35700</v>
      </c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>
        <v>2681241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>
        <v>13418</v>
      </c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>
        <v>1257</v>
      </c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259634290</v>
      </c>
      <c r="D24" s="23">
        <f t="shared" si="2"/>
        <v>261683694</v>
      </c>
      <c r="E24" s="23">
        <f t="shared" si="2"/>
        <v>43370451</v>
      </c>
      <c r="F24" s="23">
        <f t="shared" si="2"/>
        <v>100409285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238</v>
      </c>
      <c r="D26" s="25">
        <v>238</v>
      </c>
      <c r="E26" s="25">
        <v>231</v>
      </c>
      <c r="F26" s="25">
        <v>248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0.28125" style="20" customWidth="1"/>
    <col min="4" max="4" width="10.42187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49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16455634</v>
      </c>
      <c r="D7" s="23">
        <f t="shared" si="0"/>
        <v>16651227</v>
      </c>
      <c r="E7" s="23">
        <f t="shared" si="0"/>
        <v>2716911</v>
      </c>
      <c r="F7" s="23">
        <f t="shared" si="0"/>
        <v>5901923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15387583</v>
      </c>
      <c r="D9" s="24">
        <v>15387583</v>
      </c>
      <c r="E9" s="24">
        <v>2413548</v>
      </c>
      <c r="F9" s="24">
        <v>5232782</v>
      </c>
      <c r="G9" s="24"/>
      <c r="H9" s="24"/>
    </row>
    <row r="10" spans="2:8" ht="18.75" customHeight="1" thickBot="1">
      <c r="B10" s="14" t="s">
        <v>30</v>
      </c>
      <c r="C10" s="24">
        <v>1068051</v>
      </c>
      <c r="D10" s="24">
        <v>1263644</v>
      </c>
      <c r="E10" s="24">
        <v>297507</v>
      </c>
      <c r="F10" s="24">
        <v>638283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>
        <v>5856</v>
      </c>
      <c r="F11" s="24">
        <v>30858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2500000</v>
      </c>
      <c r="D13" s="23">
        <f t="shared" si="1"/>
        <v>2500000</v>
      </c>
      <c r="E13" s="23">
        <f t="shared" si="1"/>
        <v>0</v>
      </c>
      <c r="F13" s="23">
        <f t="shared" si="1"/>
        <v>17463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>
        <v>4763</v>
      </c>
      <c r="G15" s="24"/>
      <c r="H15" s="24"/>
    </row>
    <row r="16" spans="2:8" ht="18.75" customHeight="1" thickBot="1">
      <c r="B16" s="14" t="s">
        <v>30</v>
      </c>
      <c r="C16" s="24">
        <v>2500000</v>
      </c>
      <c r="D16" s="24">
        <v>2500000</v>
      </c>
      <c r="E16" s="24"/>
      <c r="F16" s="24">
        <v>4900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>
        <v>7800</v>
      </c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18955634</v>
      </c>
      <c r="D24" s="23">
        <f t="shared" si="2"/>
        <v>19151227</v>
      </c>
      <c r="E24" s="23">
        <f t="shared" si="2"/>
        <v>2716911</v>
      </c>
      <c r="F24" s="23">
        <f t="shared" si="2"/>
        <v>5919386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55</v>
      </c>
      <c r="D26" s="25">
        <v>55</v>
      </c>
      <c r="E26" s="25">
        <v>56</v>
      </c>
      <c r="F26" s="25">
        <v>59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50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5903697</v>
      </c>
      <c r="D7" s="23">
        <f t="shared" si="0"/>
        <v>5903697</v>
      </c>
      <c r="E7" s="23">
        <f t="shared" si="0"/>
        <v>1031545</v>
      </c>
      <c r="F7" s="23">
        <f t="shared" si="0"/>
        <v>3139845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1326264</v>
      </c>
      <c r="D9" s="24">
        <v>1326264</v>
      </c>
      <c r="E9" s="24">
        <v>303921</v>
      </c>
      <c r="F9" s="24">
        <v>615786</v>
      </c>
      <c r="G9" s="24"/>
      <c r="H9" s="24"/>
    </row>
    <row r="10" spans="2:8" ht="18.75" customHeight="1" thickBot="1">
      <c r="B10" s="14" t="s">
        <v>30</v>
      </c>
      <c r="C10" s="24">
        <v>4577433</v>
      </c>
      <c r="D10" s="24">
        <v>4577433</v>
      </c>
      <c r="E10" s="24">
        <v>727007</v>
      </c>
      <c r="F10" s="24">
        <v>2523229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>
        <v>617</v>
      </c>
      <c r="F11" s="24">
        <v>830</v>
      </c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429687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>
        <v>667</v>
      </c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>
        <v>142335</v>
      </c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>
        <v>286685</v>
      </c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5903697</v>
      </c>
      <c r="D24" s="23">
        <f t="shared" si="2"/>
        <v>5903697</v>
      </c>
      <c r="E24" s="23">
        <f t="shared" si="2"/>
        <v>1031545</v>
      </c>
      <c r="F24" s="23">
        <f t="shared" si="2"/>
        <v>3569532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152</v>
      </c>
      <c r="D26" s="25">
        <v>152</v>
      </c>
      <c r="E26" s="25">
        <v>157</v>
      </c>
      <c r="F26" s="25">
        <v>157</v>
      </c>
      <c r="G26" s="25"/>
      <c r="H26" s="25"/>
    </row>
  </sheetData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6">
      <selection activeCell="B18" sqref="B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140625" style="20" customWidth="1"/>
    <col min="5" max="5" width="10.8515625" style="20" customWidth="1"/>
    <col min="6" max="6" width="11.57421875" style="20" customWidth="1"/>
    <col min="7" max="7" width="12.00390625" style="20" customWidth="1"/>
    <col min="8" max="8" width="13.421875" style="20" customWidth="1"/>
  </cols>
  <sheetData>
    <row r="2" spans="2:8" ht="13.5" customHeight="1">
      <c r="B2" s="32" t="s">
        <v>74</v>
      </c>
      <c r="C2" s="33"/>
      <c r="D2" s="33"/>
      <c r="E2" s="33"/>
      <c r="F2" s="33"/>
      <c r="G2" s="33"/>
      <c r="H2" s="33"/>
    </row>
    <row r="3" spans="2:8" ht="13.5">
      <c r="B3" s="30" t="s">
        <v>51</v>
      </c>
      <c r="C3" s="31"/>
      <c r="D3" s="31"/>
      <c r="E3" s="31"/>
      <c r="F3" s="31"/>
      <c r="G3" s="31"/>
      <c r="H3" s="31"/>
    </row>
    <row r="4" ht="14.25" customHeight="1" thickBot="1">
      <c r="B4" s="11"/>
    </row>
    <row r="5" spans="2:8" ht="26.25" customHeight="1">
      <c r="B5" s="1" t="s">
        <v>26</v>
      </c>
      <c r="C5" s="21" t="s">
        <v>3</v>
      </c>
      <c r="D5" s="21" t="s">
        <v>37</v>
      </c>
      <c r="E5" s="21" t="s">
        <v>4</v>
      </c>
      <c r="F5" s="21" t="s">
        <v>4</v>
      </c>
      <c r="G5" s="21" t="s">
        <v>4</v>
      </c>
      <c r="H5" s="21" t="s">
        <v>4</v>
      </c>
    </row>
    <row r="6" spans="2:8" ht="25.5">
      <c r="B6" s="15" t="s">
        <v>2</v>
      </c>
      <c r="C6" s="22">
        <v>2009</v>
      </c>
      <c r="D6" s="22"/>
      <c r="E6" s="22" t="s">
        <v>36</v>
      </c>
      <c r="F6" s="22" t="s">
        <v>35</v>
      </c>
      <c r="G6" s="22" t="s">
        <v>5</v>
      </c>
      <c r="H6" s="22" t="s">
        <v>6</v>
      </c>
    </row>
    <row r="7" spans="2:8" ht="18.75" customHeight="1" thickBot="1">
      <c r="B7" s="13" t="s">
        <v>27</v>
      </c>
      <c r="C7" s="23">
        <f aca="true" t="shared" si="0" ref="C7:H7">SUM(C9:C11)</f>
        <v>3281981</v>
      </c>
      <c r="D7" s="23">
        <f t="shared" si="0"/>
        <v>3281981</v>
      </c>
      <c r="E7" s="23">
        <f t="shared" si="0"/>
        <v>532193</v>
      </c>
      <c r="F7" s="23">
        <f t="shared" si="0"/>
        <v>1075339</v>
      </c>
      <c r="G7" s="23">
        <f t="shared" si="0"/>
        <v>0</v>
      </c>
      <c r="H7" s="23">
        <f t="shared" si="0"/>
        <v>0</v>
      </c>
    </row>
    <row r="8" spans="2:8" ht="18.75" customHeight="1" thickBot="1">
      <c r="B8" s="14" t="s">
        <v>28</v>
      </c>
      <c r="C8" s="24"/>
      <c r="D8" s="24"/>
      <c r="E8" s="24"/>
      <c r="F8" s="24"/>
      <c r="G8" s="24"/>
      <c r="H8" s="24"/>
    </row>
    <row r="9" spans="2:8" ht="18.75" customHeight="1" thickBot="1">
      <c r="B9" s="14" t="s">
        <v>29</v>
      </c>
      <c r="C9" s="24">
        <v>689761</v>
      </c>
      <c r="D9" s="24">
        <v>689761</v>
      </c>
      <c r="E9" s="24">
        <v>141664</v>
      </c>
      <c r="F9" s="24">
        <v>290476</v>
      </c>
      <c r="G9" s="24"/>
      <c r="H9" s="24"/>
    </row>
    <row r="10" spans="2:8" ht="18.75" customHeight="1" thickBot="1">
      <c r="B10" s="14" t="s">
        <v>30</v>
      </c>
      <c r="C10" s="24">
        <v>2592220</v>
      </c>
      <c r="D10" s="24">
        <v>2592220</v>
      </c>
      <c r="E10" s="24">
        <v>390529</v>
      </c>
      <c r="F10" s="24">
        <v>784863</v>
      </c>
      <c r="G10" s="24"/>
      <c r="H10" s="24"/>
    </row>
    <row r="11" spans="2:8" ht="18.75" customHeight="1" thickBot="1">
      <c r="B11" s="14" t="s">
        <v>31</v>
      </c>
      <c r="C11" s="24"/>
      <c r="D11" s="24"/>
      <c r="E11" s="24"/>
      <c r="F11" s="24"/>
      <c r="G11" s="24"/>
      <c r="H11" s="24"/>
    </row>
    <row r="12" spans="2:8" ht="18.75" customHeight="1" thickBot="1">
      <c r="B12" s="14"/>
      <c r="C12" s="24"/>
      <c r="D12" s="24"/>
      <c r="E12" s="24"/>
      <c r="F12" s="24"/>
      <c r="G12" s="24"/>
      <c r="H12" s="24"/>
    </row>
    <row r="13" spans="2:8" ht="28.5" customHeight="1" thickBot="1">
      <c r="B13" s="13" t="s">
        <v>32</v>
      </c>
      <c r="C13" s="23">
        <f aca="true" t="shared" si="1" ref="C13:H13">SUM(C14:C22)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</row>
    <row r="14" spans="2:8" ht="18.75" customHeight="1" thickBot="1">
      <c r="B14" s="14" t="s">
        <v>28</v>
      </c>
      <c r="C14" s="24"/>
      <c r="D14" s="24"/>
      <c r="E14" s="24"/>
      <c r="F14" s="24"/>
      <c r="G14" s="24"/>
      <c r="H14" s="24"/>
    </row>
    <row r="15" spans="2:8" ht="18.75" customHeight="1" thickBot="1">
      <c r="B15" s="14" t="s">
        <v>29</v>
      </c>
      <c r="C15" s="24"/>
      <c r="D15" s="24"/>
      <c r="E15" s="24"/>
      <c r="F15" s="24"/>
      <c r="G15" s="24"/>
      <c r="H15" s="24"/>
    </row>
    <row r="16" spans="2:8" ht="18.75" customHeight="1" thickBot="1">
      <c r="B16" s="14" t="s">
        <v>30</v>
      </c>
      <c r="C16" s="24"/>
      <c r="D16" s="24"/>
      <c r="E16" s="24"/>
      <c r="F16" s="24"/>
      <c r="G16" s="24"/>
      <c r="H16" s="24"/>
    </row>
    <row r="17" spans="2:8" ht="18.75" customHeight="1" thickBot="1">
      <c r="B17" s="14" t="s">
        <v>76</v>
      </c>
      <c r="C17" s="24"/>
      <c r="D17" s="24"/>
      <c r="E17" s="24"/>
      <c r="F17" s="24"/>
      <c r="G17" s="24"/>
      <c r="H17" s="24"/>
    </row>
    <row r="18" spans="2:8" ht="18.75" customHeight="1" thickBot="1">
      <c r="B18" s="14" t="s">
        <v>45</v>
      </c>
      <c r="C18" s="24"/>
      <c r="D18" s="24"/>
      <c r="E18" s="24"/>
      <c r="F18" s="24"/>
      <c r="G18" s="24"/>
      <c r="H18" s="24"/>
    </row>
    <row r="19" spans="2:8" ht="18.75" customHeight="1" thickBot="1">
      <c r="B19" s="14" t="s">
        <v>42</v>
      </c>
      <c r="C19" s="24"/>
      <c r="D19" s="24"/>
      <c r="E19" s="24"/>
      <c r="F19" s="24"/>
      <c r="G19" s="24"/>
      <c r="H19" s="24"/>
    </row>
    <row r="20" spans="2:8" ht="18.75" customHeight="1" thickBot="1">
      <c r="B20" s="14" t="s">
        <v>44</v>
      </c>
      <c r="C20" s="24"/>
      <c r="D20" s="24"/>
      <c r="E20" s="24"/>
      <c r="F20" s="24"/>
      <c r="G20" s="24"/>
      <c r="H20" s="24"/>
    </row>
    <row r="21" spans="2:8" ht="18.75" customHeight="1" thickBot="1">
      <c r="B21" s="14" t="s">
        <v>43</v>
      </c>
      <c r="C21" s="24"/>
      <c r="D21" s="24"/>
      <c r="E21" s="24"/>
      <c r="F21" s="24"/>
      <c r="G21" s="24"/>
      <c r="H21" s="24"/>
    </row>
    <row r="22" spans="2:8" ht="18.75" customHeight="1" thickBot="1">
      <c r="B22" s="14" t="s">
        <v>31</v>
      </c>
      <c r="C22" s="24"/>
      <c r="D22" s="24"/>
      <c r="E22" s="24"/>
      <c r="F22" s="24"/>
      <c r="G22" s="24"/>
      <c r="H22" s="24"/>
    </row>
    <row r="23" spans="2:8" ht="18.75" customHeight="1" thickBot="1">
      <c r="B23" s="14"/>
      <c r="C23" s="24"/>
      <c r="D23" s="24"/>
      <c r="E23" s="24"/>
      <c r="F23" s="24"/>
      <c r="G23" s="24"/>
      <c r="H23" s="24"/>
    </row>
    <row r="24" spans="2:8" ht="18.75" customHeight="1" thickBot="1">
      <c r="B24" s="13" t="s">
        <v>33</v>
      </c>
      <c r="C24" s="23">
        <f aca="true" t="shared" si="2" ref="C24:H24">SUM(C7,C13)</f>
        <v>3281981</v>
      </c>
      <c r="D24" s="23">
        <f t="shared" si="2"/>
        <v>3281981</v>
      </c>
      <c r="E24" s="23">
        <f t="shared" si="2"/>
        <v>532193</v>
      </c>
      <c r="F24" s="23">
        <f t="shared" si="2"/>
        <v>1075339</v>
      </c>
      <c r="G24" s="23">
        <f t="shared" si="2"/>
        <v>0</v>
      </c>
      <c r="H24" s="23">
        <f t="shared" si="2"/>
        <v>0</v>
      </c>
    </row>
    <row r="25" spans="2:8" ht="18.75" customHeight="1" thickBot="1">
      <c r="B25" s="14"/>
      <c r="C25" s="24"/>
      <c r="D25" s="24"/>
      <c r="E25" s="24"/>
      <c r="F25" s="24"/>
      <c r="G25" s="24"/>
      <c r="H25" s="24"/>
    </row>
    <row r="26" spans="2:8" ht="18.75" customHeight="1" thickBot="1">
      <c r="B26" s="14" t="s">
        <v>34</v>
      </c>
      <c r="C26" s="25">
        <v>3</v>
      </c>
      <c r="D26" s="25">
        <v>3</v>
      </c>
      <c r="E26" s="25">
        <v>5</v>
      </c>
      <c r="F26" s="25">
        <v>5</v>
      </c>
      <c r="G26" s="25"/>
      <c r="H26" s="25"/>
    </row>
  </sheetData>
  <mergeCells count="2">
    <mergeCell ref="B2:H2"/>
    <mergeCell ref="B3:H3"/>
  </mergeCells>
  <printOptions/>
  <pageMargins left="0.23" right="0.27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m.lambova</cp:lastModifiedBy>
  <cp:lastPrinted>2009-06-04T12:35:12Z</cp:lastPrinted>
  <dcterms:created xsi:type="dcterms:W3CDTF">2007-04-19T11:40:07Z</dcterms:created>
  <dcterms:modified xsi:type="dcterms:W3CDTF">2009-08-29T11:28:38Z</dcterms:modified>
  <cp:category/>
  <cp:version/>
  <cp:contentType/>
  <cp:contentStatus/>
</cp:coreProperties>
</file>