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711" activeTab="0"/>
  </bookViews>
  <sheets>
    <sheet name="Pol+Pr" sheetId="1" r:id="rId1"/>
    <sheet name="vedom+admin" sheetId="2" r:id="rId2"/>
    <sheet name="Pr(1)" sheetId="3" r:id="rId3"/>
    <sheet name="Pr(2)" sheetId="4" r:id="rId4"/>
    <sheet name="Pr(3)" sheetId="5" r:id="rId5"/>
    <sheet name="Pr(4)" sheetId="6" r:id="rId6"/>
    <sheet name="Pr(5)" sheetId="7" r:id="rId7"/>
    <sheet name="Pr(6)" sheetId="8" r:id="rId8"/>
    <sheet name="Pr(7)" sheetId="9" r:id="rId9"/>
    <sheet name="Pr(8)" sheetId="10" r:id="rId10"/>
    <sheet name="Pr(9)" sheetId="11" r:id="rId11"/>
    <sheet name="Pr(10)" sheetId="12" r:id="rId12"/>
    <sheet name="Pr(11)" sheetId="13" r:id="rId13"/>
    <sheet name="Pr(12)" sheetId="14" r:id="rId14"/>
    <sheet name="общо" sheetId="15" r:id="rId15"/>
  </sheets>
  <definedNames/>
  <calcPr fullCalcOnLoad="1"/>
</workbook>
</file>

<file path=xl/sharedStrings.xml><?xml version="1.0" encoding="utf-8"?>
<sst xmlns="http://schemas.openxmlformats.org/spreadsheetml/2006/main" count="606" uniqueCount="89">
  <si>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</si>
  <si>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</si>
  <si>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(отчетен период)</t>
  </si>
  <si>
    <t>(в лева)</t>
  </si>
  <si>
    <t>Класификационен код*</t>
  </si>
  <si>
    <t xml:space="preserve">Наименование на областта на политика /бюджетната програма </t>
  </si>
  <si>
    <t>Уточнен</t>
  </si>
  <si>
    <t>Отчет</t>
  </si>
  <si>
    <t>към</t>
  </si>
  <si>
    <t>Общо разходи</t>
  </si>
  <si>
    <t>Отчет на ведомствените и администрираните разходи по бюджетни програми</t>
  </si>
  <si>
    <t>Разходи по бюджетната програма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</si>
  <si>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</si>
  <si>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</si>
  <si>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</si>
  <si>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</si>
  <si>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</si>
  <si>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</si>
  <si>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</si>
  <si>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</si>
  <si>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>Лихви</t>
  </si>
  <si>
    <t>Стипендии</t>
  </si>
  <si>
    <t>Членски внос</t>
  </si>
  <si>
    <t>Текущи трансфери, обезщетения и помощи за домакинствата</t>
  </si>
  <si>
    <t>Субсидии за нефинансови предприятия</t>
  </si>
  <si>
    <t>Субсидии за организации с нестопанска цел</t>
  </si>
  <si>
    <t xml:space="preserve">Разходи за предоставени помощи за организации и дейности в чужбина 
</t>
  </si>
  <si>
    <t>1700.01.00</t>
  </si>
  <si>
    <t>1700.01.01</t>
  </si>
  <si>
    <t>1700.01.02</t>
  </si>
  <si>
    <t>Бюджетна програма „Улесняване на достъпа до образование. Приобщаващо образование”</t>
  </si>
  <si>
    <t>1700.01.03</t>
  </si>
  <si>
    <t>Бюджетна програма „Училищно образование”</t>
  </si>
  <si>
    <t>1700.01.04</t>
  </si>
  <si>
    <t>Бюджетна програма „Развитие на способностите на децата и учениците”</t>
  </si>
  <si>
    <t>1700.01.05</t>
  </si>
  <si>
    <t>Бюджетна програма „Образование на българите в чужбина”</t>
  </si>
  <si>
    <t>1700.01.06</t>
  </si>
  <si>
    <t>Бюджетна програма „Учене през целия живот”</t>
  </si>
  <si>
    <t>1700.02.00</t>
  </si>
  <si>
    <t>Политика в областта на равен достъп до качествено висше образование и развитие на научния потенциал</t>
  </si>
  <si>
    <t>1700.02.01</t>
  </si>
  <si>
    <t>Бюджетна програма „Подобряване на достъпа и повишаване на качеството във висшето образование”</t>
  </si>
  <si>
    <t>1700.02.02</t>
  </si>
  <si>
    <t>Бюджетна програма „Студентско подпомагане”</t>
  </si>
  <si>
    <t>1700.02.03</t>
  </si>
  <si>
    <t>Бюджетна програма „Международен образователен обмен”</t>
  </si>
  <si>
    <t>1700.02.04</t>
  </si>
  <si>
    <t>1700.02.05</t>
  </si>
  <si>
    <t>Бюджетна програма „Координация и мониторинг на научния потенциал за интегриране в европейското изследователско пространство и глобалната информационна мрежа”</t>
  </si>
  <si>
    <t>1700.03.00</t>
  </si>
  <si>
    <t>Бюджетна програма „Администрация”</t>
  </si>
  <si>
    <t>Закон 2016</t>
  </si>
  <si>
    <t>Политика в областта на всеобхватното, достъпно и качествено предучилищно и училищно образование. Учене през целия живот</t>
  </si>
  <si>
    <t>Бюджетна програма “Осигуряване на качеството в системата на предучилищното и училищното образование”</t>
  </si>
  <si>
    <t>Бюджетна програма „Оценка и развитие на националния научен потенциал за изграждане на устойчива връзка образование – наука - бизнес като основа за развитие на икономика, базирана на знанието”</t>
  </si>
  <si>
    <t>Участие на Р България в международни сравнителни изследвания за качеството на образователния продукт</t>
  </si>
  <si>
    <t xml:space="preserve">Средства за образователна интеграция на децата и учениците от етническите малцинства по чл. 8 на ПМС № 4 /2005 г. </t>
  </si>
  <si>
    <t>Стипендии на ученици след завършено основно образование по ПМС № 33/2013 г.</t>
  </si>
  <si>
    <t>Разходи за предоставени помощи за организации и дейности в чужбина - средства по чл.12 от ПМС № 334/2011 г. за българските неделни училища в чужбина</t>
  </si>
  <si>
    <t xml:space="preserve"> Средства по чл. 4, т. 3 от Закона за кредитиране на студенти и докторанти</t>
  </si>
  <si>
    <t xml:space="preserve"> Субсидии за нефинансови предприятия - средства за хранодни и леглодни за студентски столове и студентски общежития</t>
  </si>
  <si>
    <t>Стипендии по международни и двустранни споразумения и програми за образователен и културен обмен</t>
  </si>
  <si>
    <t xml:space="preserve">Средства по чл. 4 от  Споразумение между правителството на Република България и правителството на Република Молдова за подпомагане на Тараклийския държавен университет, Република Молдова, ратифицирано със Закон приет от 39-то Народно събрание на 8.12.2004 г. </t>
  </si>
  <si>
    <t xml:space="preserve">Средства по чл. 8 от Споразумение между правителството на Република България и правителството на Съединените американски щати относно Българо-американската комисия за образователен обмен, ратифицирано със закон, приет от 39-то НС на 12.05.2004 г.
</t>
  </si>
  <si>
    <r>
      <t xml:space="preserve">Издръжка, </t>
    </r>
    <r>
      <rPr>
        <i/>
        <sz val="10"/>
        <color indexed="8"/>
        <rFont val="Times New Roman"/>
        <family val="1"/>
      </rPr>
      <t>от тях за:</t>
    </r>
  </si>
  <si>
    <r>
      <t xml:space="preserve">Стипендии, </t>
    </r>
    <r>
      <rPr>
        <i/>
        <sz val="10"/>
        <color indexed="8"/>
        <rFont val="Times New Roman"/>
        <family val="1"/>
      </rPr>
      <t>от тях за:</t>
    </r>
  </si>
  <si>
    <t>Стипендии за стимулиране на деца с изявени дарби</t>
  </si>
  <si>
    <r>
      <t>Разходи за предоставени помощи за организации и дейности в чужбина,</t>
    </r>
    <r>
      <rPr>
        <i/>
        <sz val="10"/>
        <color indexed="8"/>
        <rFont val="Times New Roman"/>
        <family val="1"/>
      </rPr>
      <t xml:space="preserve"> от тях за:</t>
    </r>
    <r>
      <rPr>
        <sz val="10"/>
        <color indexed="8"/>
        <rFont val="Times New Roman"/>
        <family val="1"/>
      </rPr>
      <t xml:space="preserve">
</t>
    </r>
  </si>
  <si>
    <t>ПМС № 376 от 2016 г.</t>
  </si>
  <si>
    <t>План 2017 г.</t>
  </si>
  <si>
    <t>31 март 2017 г.</t>
  </si>
  <si>
    <t>30 юни 2017 г.</t>
  </si>
  <si>
    <t>30 септември 2017 г.</t>
  </si>
  <si>
    <t>31 декември 2017 г.</t>
  </si>
  <si>
    <t>Закон 2017</t>
  </si>
  <si>
    <t>Средства за изпълнение на Национални програми за развитие на  образованието</t>
  </si>
  <si>
    <t>Възстановяване на част от извършените разходи за транспорт или за наем на педагогическите специалисти по чл. 219, ал. 5 от Закона за предучилищното и училищното образование</t>
  </si>
  <si>
    <t>Средства за осигуряване за безвъзмездно ползване на познавателни книжки, учебници и учебни комплекти по ПМС № 79/2016 г.</t>
  </si>
  <si>
    <t>Средства за преходни остатъци по делегирани бюджети за държавните училища</t>
  </si>
  <si>
    <t xml:space="preserve">Средства по  чл. 73а, ал. 6, т. 1 ат Закона за висше образование за Националното представителство на студентските съвети в размер </t>
  </si>
  <si>
    <t xml:space="preserve"> Средства за парична помощ на студенти при ползване на свободно наета квартира съгласно Наредбата за ползване на студентските общежития и столове</t>
  </si>
  <si>
    <t>* Класификационен код съгласно Решение № 904 на Министерския съвет от 27 октомври 2016 г. за изменение на Решение № 468 на Министерския съвет от 2015 г., изменено с Решение на Министерския съвет № 961 от 2015 г. и Решение № 522 на Министерския съвет от 2016 г.</t>
  </si>
  <si>
    <t xml:space="preserve">Отчет </t>
  </si>
  <si>
    <t>в т.ч.</t>
  </si>
  <si>
    <t>ведомствени</t>
  </si>
  <si>
    <t>администрирани</t>
  </si>
  <si>
    <t>към 31.12.2017 г.</t>
  </si>
  <si>
    <t>на Министерството на образованието и науката към 31.12.2017 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</si>
</sst>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68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u val="single"/>
      <sz val="10"/>
      <name val="Times New Roman"/>
      <family val="2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56"/>
      <name val="Times New Roman"/>
      <family val="1"/>
    </font>
    <font>
      <sz val="12"/>
      <color indexed="56"/>
      <name val="Calibri"/>
      <family val="2"/>
    </font>
    <font>
      <i/>
      <sz val="12"/>
      <color indexed="56"/>
      <name val="Calibri"/>
      <family val="2"/>
    </font>
    <font>
      <sz val="10"/>
      <color indexed="56"/>
      <name val="Times New Roman"/>
      <family val="1"/>
    </font>
    <font>
      <i/>
      <sz val="10"/>
      <color indexed="56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i/>
      <sz val="10"/>
      <color theme="3"/>
      <name val="Times New Roman"/>
      <family val="1"/>
    </font>
    <font>
      <sz val="12"/>
      <color theme="3"/>
      <name val="Calibri"/>
      <family val="2"/>
    </font>
    <font>
      <i/>
      <sz val="12"/>
      <color theme="3"/>
      <name val="Calibri"/>
      <family val="2"/>
    </font>
    <font>
      <sz val="10"/>
      <color theme="3"/>
      <name val="Times New Roman"/>
      <family val="1"/>
    </font>
    <font>
      <i/>
      <sz val="10"/>
      <color theme="3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5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59" fillId="0" borderId="13" xfId="0" applyFont="1" applyBorder="1" applyAlignment="1">
      <alignment vertical="center" wrapText="1"/>
    </xf>
    <xf numFmtId="0" fontId="59" fillId="0" borderId="12" xfId="0" applyFont="1" applyBorder="1" applyAlignment="1">
      <alignment vertical="center" wrapText="1"/>
    </xf>
    <xf numFmtId="0" fontId="60" fillId="0" borderId="13" xfId="0" applyFont="1" applyBorder="1" applyAlignment="1">
      <alignment vertical="center" wrapText="1"/>
    </xf>
    <xf numFmtId="0" fontId="60" fillId="0" borderId="12" xfId="0" applyFont="1" applyBorder="1" applyAlignment="1">
      <alignment horizontal="left" vertical="center" wrapText="1" indent="1"/>
    </xf>
    <xf numFmtId="0" fontId="51" fillId="0" borderId="13" xfId="0" applyFont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0" fontId="58" fillId="0" borderId="13" xfId="0" applyFont="1" applyBorder="1" applyAlignment="1">
      <alignment vertical="center" wrapText="1"/>
    </xf>
    <xf numFmtId="0" fontId="51" fillId="0" borderId="13" xfId="0" applyFont="1" applyBorder="1" applyAlignment="1">
      <alignment horizontal="left" vertical="center" wrapText="1" indent="1"/>
    </xf>
    <xf numFmtId="0" fontId="57" fillId="0" borderId="0" xfId="0" applyFont="1" applyAlignment="1">
      <alignment vertical="center"/>
    </xf>
    <xf numFmtId="0" fontId="51" fillId="0" borderId="13" xfId="0" applyFont="1" applyBorder="1" applyAlignment="1">
      <alignment vertical="top" wrapText="1"/>
    </xf>
    <xf numFmtId="0" fontId="59" fillId="0" borderId="12" xfId="0" applyFont="1" applyBorder="1" applyAlignment="1">
      <alignment horizontal="left" vertical="center" wrapText="1" indent="1"/>
    </xf>
    <xf numFmtId="0" fontId="58" fillId="0" borderId="14" xfId="0" applyFont="1" applyBorder="1" applyAlignment="1">
      <alignment horizontal="center" vertical="center" wrapText="1"/>
    </xf>
    <xf numFmtId="3" fontId="58" fillId="0" borderId="12" xfId="0" applyNumberFormat="1" applyFont="1" applyBorder="1" applyAlignment="1">
      <alignment horizontal="right" vertical="center" wrapText="1"/>
    </xf>
    <xf numFmtId="3" fontId="51" fillId="0" borderId="12" xfId="0" applyNumberFormat="1" applyFont="1" applyBorder="1" applyAlignment="1">
      <alignment horizontal="right" vertical="center" wrapText="1"/>
    </xf>
    <xf numFmtId="3" fontId="51" fillId="0" borderId="12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3" fillId="0" borderId="0" xfId="53" applyFont="1" applyAlignment="1">
      <alignment vertical="center"/>
    </xf>
    <xf numFmtId="0" fontId="61" fillId="0" borderId="13" xfId="0" applyFont="1" applyBorder="1" applyAlignment="1">
      <alignment vertical="center" wrapText="1"/>
    </xf>
    <xf numFmtId="0" fontId="61" fillId="0" borderId="13" xfId="0" applyFont="1" applyBorder="1" applyAlignment="1">
      <alignment vertical="top" wrapText="1"/>
    </xf>
    <xf numFmtId="0" fontId="62" fillId="0" borderId="13" xfId="0" applyFont="1" applyBorder="1" applyAlignment="1">
      <alignment vertical="center" wrapText="1"/>
    </xf>
    <xf numFmtId="3" fontId="62" fillId="0" borderId="12" xfId="0" applyNumberFormat="1" applyFont="1" applyBorder="1" applyAlignment="1">
      <alignment horizontal="right" vertical="center"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3" fontId="65" fillId="0" borderId="12" xfId="0" applyNumberFormat="1" applyFont="1" applyBorder="1" applyAlignment="1">
      <alignment horizontal="right" vertical="center" wrapText="1"/>
    </xf>
    <xf numFmtId="0" fontId="62" fillId="0" borderId="13" xfId="0" applyFont="1" applyBorder="1" applyAlignment="1">
      <alignment vertical="top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1" fillId="0" borderId="12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 horizontal="center" vertical="center"/>
    </xf>
    <xf numFmtId="0" fontId="58" fillId="0" borderId="14" xfId="0" applyFont="1" applyBorder="1" applyAlignment="1">
      <alignment horizontal="center" vertical="center" wrapText="1"/>
    </xf>
    <xf numFmtId="0" fontId="59" fillId="0" borderId="13" xfId="0" applyFont="1" applyBorder="1" applyAlignment="1">
      <alignment vertical="center"/>
    </xf>
    <xf numFmtId="3" fontId="58" fillId="0" borderId="12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60" fillId="0" borderId="13" xfId="0" applyFont="1" applyBorder="1" applyAlignment="1">
      <alignment vertical="center"/>
    </xf>
    <xf numFmtId="3" fontId="51" fillId="0" borderId="12" xfId="0" applyNumberFormat="1" applyFont="1" applyBorder="1" applyAlignment="1">
      <alignment horizontal="right" vertical="center"/>
    </xf>
    <xf numFmtId="0" fontId="51" fillId="0" borderId="13" xfId="0" applyFont="1" applyBorder="1" applyAlignment="1">
      <alignment vertical="center"/>
    </xf>
    <xf numFmtId="0" fontId="59" fillId="0" borderId="12" xfId="0" applyFont="1" applyBorder="1" applyAlignment="1">
      <alignment horizontal="left" vertical="justify"/>
    </xf>
    <xf numFmtId="0" fontId="60" fillId="0" borderId="12" xfId="0" applyFont="1" applyBorder="1" applyAlignment="1">
      <alignment horizontal="left" vertical="justify"/>
    </xf>
    <xf numFmtId="0" fontId="51" fillId="0" borderId="12" xfId="0" applyFont="1" applyBorder="1" applyAlignment="1">
      <alignment vertical="justify"/>
    </xf>
    <xf numFmtId="0" fontId="59" fillId="0" borderId="12" xfId="0" applyFont="1" applyBorder="1" applyAlignment="1">
      <alignment vertical="justify"/>
    </xf>
    <xf numFmtId="0" fontId="66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right" vertical="top" wrapText="1"/>
    </xf>
    <xf numFmtId="0" fontId="7" fillId="0" borderId="12" xfId="0" applyFont="1" applyBorder="1" applyAlignment="1">
      <alignment horizontal="right" vertical="top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67" fillId="0" borderId="0" xfId="0" applyFont="1" applyAlignment="1" quotePrefix="1">
      <alignment horizontal="center" vertical="center"/>
    </xf>
    <xf numFmtId="0" fontId="67" fillId="0" borderId="0" xfId="0" applyFont="1" applyAlignment="1">
      <alignment horizontal="center" vertical="center"/>
    </xf>
    <xf numFmtId="0" fontId="58" fillId="0" borderId="15" xfId="0" applyFont="1" applyBorder="1" applyAlignment="1">
      <alignment horizontal="right" vertical="center"/>
    </xf>
    <xf numFmtId="0" fontId="58" fillId="0" borderId="14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58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59" fillId="0" borderId="17" xfId="0" applyFont="1" applyBorder="1" applyAlignment="1">
      <alignment horizontal="justify" vertical="center" wrapText="1"/>
    </xf>
    <xf numFmtId="0" fontId="59" fillId="0" borderId="18" xfId="0" applyFont="1" applyBorder="1" applyAlignment="1">
      <alignment horizontal="justify" vertical="center" wrapText="1"/>
    </xf>
    <xf numFmtId="0" fontId="59" fillId="0" borderId="19" xfId="0" applyFont="1" applyBorder="1" applyAlignment="1">
      <alignment horizontal="justify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36"/>
  <sheetViews>
    <sheetView tabSelected="1" zoomScale="90" zoomScaleNormal="90" zoomScalePageLayoutView="0"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B3" sqref="B3:I4"/>
    </sheetView>
  </sheetViews>
  <sheetFormatPr defaultColWidth="9.00390625" defaultRowHeight="15.75" outlineLevelRow="1"/>
  <cols>
    <col min="1" max="1" width="2.50390625" style="0" customWidth="1"/>
    <col min="3" max="3" width="35.50390625" style="0" customWidth="1"/>
    <col min="4" max="4" width="10.50390625" style="0" customWidth="1"/>
    <col min="5" max="6" width="9.50390625" style="0" bestFit="1" customWidth="1"/>
    <col min="7" max="9" width="9.125" style="0" bestFit="1" customWidth="1"/>
  </cols>
  <sheetData>
    <row r="1" ht="15.75" hidden="1" outlineLevel="1"/>
    <row r="2" ht="15.75" hidden="1" outlineLevel="1"/>
    <row r="3" spans="2:9" ht="15.75" collapsed="1">
      <c r="B3" s="53" t="s">
        <v>0</v>
      </c>
      <c r="C3" s="53"/>
      <c r="D3" s="53"/>
      <c r="E3" s="53"/>
      <c r="F3" s="53"/>
      <c r="G3" s="53"/>
      <c r="H3" s="53"/>
      <c r="I3" s="53"/>
    </row>
    <row r="4" spans="2:9" ht="15.75">
      <c r="B4" s="54" t="s">
        <v>88</v>
      </c>
      <c r="C4" s="54"/>
      <c r="D4" s="54"/>
      <c r="E4" s="54"/>
      <c r="F4" s="54"/>
      <c r="G4" s="54"/>
      <c r="H4" s="54"/>
      <c r="I4" s="54"/>
    </row>
    <row r="5" spans="2:9" ht="15.75">
      <c r="B5" s="55"/>
      <c r="C5" s="56"/>
      <c r="D5" s="56"/>
      <c r="E5" s="56"/>
      <c r="F5" s="56"/>
      <c r="G5" s="56"/>
      <c r="H5" s="56"/>
      <c r="I5" s="56"/>
    </row>
    <row r="6" ht="15.75">
      <c r="B6" s="2"/>
    </row>
    <row r="7" ht="15.75">
      <c r="B7" s="2"/>
    </row>
    <row r="8" spans="2:9" ht="15.75">
      <c r="B8" s="54" t="s">
        <v>1</v>
      </c>
      <c r="C8" s="54"/>
      <c r="D8" s="54"/>
      <c r="E8" s="54"/>
      <c r="F8" s="54"/>
      <c r="G8" s="54"/>
      <c r="H8" s="54"/>
      <c r="I8" s="54"/>
    </row>
    <row r="9" spans="2:9" ht="15.75">
      <c r="B9" s="54" t="s">
        <v>87</v>
      </c>
      <c r="C9" s="54"/>
      <c r="D9" s="54"/>
      <c r="E9" s="54"/>
      <c r="F9" s="54"/>
      <c r="G9" s="54"/>
      <c r="H9" s="54"/>
      <c r="I9" s="54"/>
    </row>
    <row r="10" spans="2:9" ht="15.75">
      <c r="B10" s="56" t="s">
        <v>2</v>
      </c>
      <c r="C10" s="56"/>
      <c r="D10" s="56"/>
      <c r="E10" s="56"/>
      <c r="F10" s="56"/>
      <c r="G10" s="56"/>
      <c r="H10" s="56"/>
      <c r="I10" s="56"/>
    </row>
    <row r="11" spans="2:9" ht="16.5" thickBot="1">
      <c r="B11" s="57" t="s">
        <v>3</v>
      </c>
      <c r="C11" s="57"/>
      <c r="D11" s="57"/>
      <c r="E11" s="57"/>
      <c r="F11" s="57"/>
      <c r="G11" s="57"/>
      <c r="H11" s="57"/>
      <c r="I11" s="57"/>
    </row>
    <row r="12" spans="2:9" ht="15.75">
      <c r="B12" s="61" t="s">
        <v>4</v>
      </c>
      <c r="C12" s="61" t="s">
        <v>5</v>
      </c>
      <c r="D12" s="3" t="s">
        <v>75</v>
      </c>
      <c r="E12" s="3" t="s">
        <v>6</v>
      </c>
      <c r="F12" s="3" t="s">
        <v>7</v>
      </c>
      <c r="G12" s="3" t="s">
        <v>7</v>
      </c>
      <c r="H12" s="3" t="s">
        <v>7</v>
      </c>
      <c r="I12" s="3" t="s">
        <v>7</v>
      </c>
    </row>
    <row r="13" spans="2:9" ht="25.5">
      <c r="B13" s="58"/>
      <c r="C13" s="58"/>
      <c r="D13" s="58" t="s">
        <v>69</v>
      </c>
      <c r="E13" s="4" t="s">
        <v>70</v>
      </c>
      <c r="F13" s="4" t="s">
        <v>8</v>
      </c>
      <c r="G13" s="4" t="s">
        <v>8</v>
      </c>
      <c r="H13" s="4" t="s">
        <v>8</v>
      </c>
      <c r="I13" s="4" t="s">
        <v>8</v>
      </c>
    </row>
    <row r="14" spans="2:9" ht="36" customHeight="1" thickBot="1">
      <c r="B14" s="59"/>
      <c r="C14" s="59"/>
      <c r="D14" s="59"/>
      <c r="E14" s="5"/>
      <c r="F14" s="6" t="s">
        <v>71</v>
      </c>
      <c r="G14" s="6" t="s">
        <v>72</v>
      </c>
      <c r="H14" s="6" t="s">
        <v>73</v>
      </c>
      <c r="I14" s="6" t="s">
        <v>74</v>
      </c>
    </row>
    <row r="15" spans="2:9" ht="51.75" thickBot="1">
      <c r="B15" s="8" t="s">
        <v>27</v>
      </c>
      <c r="C15" s="18" t="s">
        <v>53</v>
      </c>
      <c r="D15" s="20">
        <f aca="true" t="shared" si="0" ref="D15:I15">SUM(D16:D21)</f>
        <v>428060500</v>
      </c>
      <c r="E15" s="20">
        <f t="shared" si="0"/>
        <v>330038359.306</v>
      </c>
      <c r="F15" s="20">
        <f t="shared" si="0"/>
        <v>55427246</v>
      </c>
      <c r="G15" s="20">
        <f t="shared" si="0"/>
        <v>122100336</v>
      </c>
      <c r="H15" s="20">
        <f t="shared" si="0"/>
        <v>190030567</v>
      </c>
      <c r="I15" s="20">
        <f t="shared" si="0"/>
        <v>310932638</v>
      </c>
    </row>
    <row r="16" spans="2:9" ht="39" thickBot="1">
      <c r="B16" s="10" t="s">
        <v>28</v>
      </c>
      <c r="C16" s="11" t="s">
        <v>54</v>
      </c>
      <c r="D16" s="21">
        <f>'Pr(1)'!$C$36</f>
        <v>88809900</v>
      </c>
      <c r="E16" s="21">
        <f>'Pr(1)'!$D$36</f>
        <v>31579232.306</v>
      </c>
      <c r="F16" s="21">
        <f>'Pr(1)'!$E$36</f>
        <v>2644300</v>
      </c>
      <c r="G16" s="21">
        <f>'Pr(1)'!$F$36</f>
        <v>10532414</v>
      </c>
      <c r="H16" s="21">
        <f>'Pr(1)'!$G$36</f>
        <v>18072489</v>
      </c>
      <c r="I16" s="21">
        <f>'Pr(1)'!$H$36</f>
        <v>28767195</v>
      </c>
    </row>
    <row r="17" spans="2:9" ht="26.25" thickBot="1">
      <c r="B17" s="10" t="s">
        <v>29</v>
      </c>
      <c r="C17" s="11" t="s">
        <v>30</v>
      </c>
      <c r="D17" s="21">
        <f>'Pr(2)'!$C$36</f>
        <v>93078000</v>
      </c>
      <c r="E17" s="21">
        <f>'Pr(2)'!$D$36</f>
        <v>53600507</v>
      </c>
      <c r="F17" s="21">
        <f>'Pr(2)'!$E$36</f>
        <v>7037142</v>
      </c>
      <c r="G17" s="21">
        <f>'Pr(2)'!$F$36</f>
        <v>15834385</v>
      </c>
      <c r="H17" s="21">
        <f>'Pr(2)'!$G$36</f>
        <v>22490645</v>
      </c>
      <c r="I17" s="21">
        <f>'Pr(2)'!$H$36</f>
        <v>47369781</v>
      </c>
    </row>
    <row r="18" spans="2:9" ht="26.25" thickBot="1">
      <c r="B18" s="10" t="s">
        <v>31</v>
      </c>
      <c r="C18" s="11" t="s">
        <v>32</v>
      </c>
      <c r="D18" s="21">
        <f>'Pr(3)'!$C$36</f>
        <v>225791500</v>
      </c>
      <c r="E18" s="21">
        <f>'Pr(3)'!$D$36</f>
        <v>222452105</v>
      </c>
      <c r="F18" s="21">
        <f>'Pr(3)'!$E$36</f>
        <v>43093381</v>
      </c>
      <c r="G18" s="21">
        <f>'Pr(3)'!$F$36</f>
        <v>89901717</v>
      </c>
      <c r="H18" s="21">
        <f>'Pr(3)'!$G$36</f>
        <v>137176747</v>
      </c>
      <c r="I18" s="21">
        <f>'Pr(3)'!$H$36</f>
        <v>213041013</v>
      </c>
    </row>
    <row r="19" spans="2:9" ht="26.25" thickBot="1">
      <c r="B19" s="10" t="s">
        <v>33</v>
      </c>
      <c r="C19" s="11" t="s">
        <v>34</v>
      </c>
      <c r="D19" s="21">
        <f>'Pr(4)'!$C$36</f>
        <v>6760200</v>
      </c>
      <c r="E19" s="21">
        <f>'Pr(4)'!$D$36</f>
        <v>8345577</v>
      </c>
      <c r="F19" s="21">
        <f>'Pr(4)'!$E$36</f>
        <v>1591906</v>
      </c>
      <c r="G19" s="21">
        <f>'Pr(4)'!$F$36</f>
        <v>3683021</v>
      </c>
      <c r="H19" s="21">
        <f>'Pr(4)'!$G$36</f>
        <v>4913566</v>
      </c>
      <c r="I19" s="21">
        <f>'Pr(4)'!$H$36</f>
        <v>8212835</v>
      </c>
    </row>
    <row r="20" spans="2:9" ht="26.25" thickBot="1">
      <c r="B20" s="10" t="s">
        <v>35</v>
      </c>
      <c r="C20" s="11" t="s">
        <v>36</v>
      </c>
      <c r="D20" s="21">
        <f>'Pr(5)'!$C$36</f>
        <v>11234400</v>
      </c>
      <c r="E20" s="21">
        <f>'Pr(5)'!$D$36</f>
        <v>11984024</v>
      </c>
      <c r="F20" s="21">
        <f>'Pr(5)'!$E$36</f>
        <v>674199</v>
      </c>
      <c r="G20" s="21">
        <f>'Pr(5)'!$F$36</f>
        <v>1304192</v>
      </c>
      <c r="H20" s="21">
        <f>'Pr(5)'!$G$36</f>
        <v>6094677</v>
      </c>
      <c r="I20" s="21">
        <f>'Pr(5)'!$H$36</f>
        <v>11560747</v>
      </c>
    </row>
    <row r="21" spans="2:9" ht="26.25" thickBot="1">
      <c r="B21" s="10" t="s">
        <v>37</v>
      </c>
      <c r="C21" s="11" t="s">
        <v>38</v>
      </c>
      <c r="D21" s="21">
        <f>'Pr(6)'!$C$36</f>
        <v>2386500</v>
      </c>
      <c r="E21" s="21">
        <f>'Pr(6)'!$D$36</f>
        <v>2076914</v>
      </c>
      <c r="F21" s="21">
        <f>'Pr(6)'!$E$36</f>
        <v>386318</v>
      </c>
      <c r="G21" s="21">
        <f>'Pr(6)'!$F$36</f>
        <v>844607</v>
      </c>
      <c r="H21" s="21">
        <f>'Pr(6)'!$G$36</f>
        <v>1282443</v>
      </c>
      <c r="I21" s="21">
        <f>'Pr(6)'!$H$36</f>
        <v>1981067</v>
      </c>
    </row>
    <row r="22" spans="2:9" ht="16.5" thickBot="1">
      <c r="B22" s="12"/>
      <c r="C22" s="13"/>
      <c r="D22" s="21"/>
      <c r="E22" s="21"/>
      <c r="F22" s="21"/>
      <c r="G22" s="21"/>
      <c r="H22" s="21"/>
      <c r="I22" s="21"/>
    </row>
    <row r="23" spans="2:9" ht="39" thickBot="1">
      <c r="B23" s="8" t="s">
        <v>39</v>
      </c>
      <c r="C23" s="18" t="s">
        <v>40</v>
      </c>
      <c r="D23" s="20">
        <f aca="true" t="shared" si="1" ref="D23:I23">SUM(D24:D28)</f>
        <v>51607100</v>
      </c>
      <c r="E23" s="20">
        <f t="shared" si="1"/>
        <v>42825920</v>
      </c>
      <c r="F23" s="20">
        <f t="shared" si="1"/>
        <v>10229640</v>
      </c>
      <c r="G23" s="20">
        <f t="shared" si="1"/>
        <v>18647382</v>
      </c>
      <c r="H23" s="20">
        <f t="shared" si="1"/>
        <v>25246251</v>
      </c>
      <c r="I23" s="20">
        <f t="shared" si="1"/>
        <v>40865601</v>
      </c>
    </row>
    <row r="24" spans="2:9" ht="39" thickBot="1">
      <c r="B24" s="10" t="s">
        <v>41</v>
      </c>
      <c r="C24" s="11" t="s">
        <v>42</v>
      </c>
      <c r="D24" s="21">
        <f>'Pr(7)'!$C$36</f>
        <v>9298600</v>
      </c>
      <c r="E24" s="21">
        <f>'Pr(7)'!$D$36</f>
        <v>7878482</v>
      </c>
      <c r="F24" s="21">
        <f>'Pr(7)'!$E$36</f>
        <v>554388</v>
      </c>
      <c r="G24" s="21">
        <f>'Pr(7)'!$F$36</f>
        <v>5182034</v>
      </c>
      <c r="H24" s="21">
        <f>'Pr(7)'!$G$36</f>
        <v>5789553</v>
      </c>
      <c r="I24" s="21">
        <f>'Pr(7)'!$H$36</f>
        <v>7504514</v>
      </c>
    </row>
    <row r="25" spans="2:9" ht="26.25" thickBot="1">
      <c r="B25" s="10" t="s">
        <v>43</v>
      </c>
      <c r="C25" s="11" t="s">
        <v>44</v>
      </c>
      <c r="D25" s="21">
        <f>'Pr(8)'!$C$36</f>
        <v>9830200</v>
      </c>
      <c r="E25" s="21">
        <f>'Pr(8)'!$D$36</f>
        <v>8588009</v>
      </c>
      <c r="F25" s="21">
        <f>'Pr(8)'!$E$36</f>
        <v>2155183</v>
      </c>
      <c r="G25" s="21">
        <f>'Pr(8)'!$F$36</f>
        <v>4306138</v>
      </c>
      <c r="H25" s="21">
        <f>'Pr(8)'!$G$36</f>
        <v>5515454</v>
      </c>
      <c r="I25" s="21">
        <f>'Pr(8)'!$H$36</f>
        <v>8222530</v>
      </c>
    </row>
    <row r="26" spans="2:9" ht="26.25" thickBot="1">
      <c r="B26" s="10" t="s">
        <v>45</v>
      </c>
      <c r="C26" s="11" t="s">
        <v>46</v>
      </c>
      <c r="D26" s="21">
        <f>'Pr(9)'!$C$36</f>
        <v>3532300</v>
      </c>
      <c r="E26" s="21">
        <f>'Pr(9)'!$D$36</f>
        <v>3016124</v>
      </c>
      <c r="F26" s="21">
        <f>'Pr(9)'!$E$36</f>
        <v>589021</v>
      </c>
      <c r="G26" s="21">
        <f>'Pr(9)'!$F$36</f>
        <v>1189404</v>
      </c>
      <c r="H26" s="21">
        <f>'Pr(9)'!$G$36</f>
        <v>1723966</v>
      </c>
      <c r="I26" s="21">
        <f>'Pr(9)'!$H$36</f>
        <v>2554771</v>
      </c>
    </row>
    <row r="27" spans="2:9" ht="64.5" thickBot="1">
      <c r="B27" s="10" t="s">
        <v>47</v>
      </c>
      <c r="C27" s="11" t="s">
        <v>55</v>
      </c>
      <c r="D27" s="21">
        <f>'Pr(10)'!$C$36</f>
        <v>18665300</v>
      </c>
      <c r="E27" s="21">
        <f>'Pr(10)'!$D$36</f>
        <v>4087140</v>
      </c>
      <c r="F27" s="21">
        <f>'Pr(10)'!$E$36</f>
        <v>403358</v>
      </c>
      <c r="G27" s="21">
        <f>'Pr(10)'!$F$36</f>
        <v>832507</v>
      </c>
      <c r="H27" s="21">
        <f>'Pr(10)'!$G$36</f>
        <v>2898718</v>
      </c>
      <c r="I27" s="21">
        <f>'Pr(10)'!$H$36</f>
        <v>3914049</v>
      </c>
    </row>
    <row r="28" spans="2:9" ht="64.5" thickBot="1">
      <c r="B28" s="10" t="s">
        <v>48</v>
      </c>
      <c r="C28" s="11" t="s">
        <v>49</v>
      </c>
      <c r="D28" s="21">
        <f>'Pr(11)'!$C$36</f>
        <v>10280700</v>
      </c>
      <c r="E28" s="21">
        <f>'Pr(11)'!$D$36</f>
        <v>19256165</v>
      </c>
      <c r="F28" s="21">
        <f>'Pr(11)'!$E$36</f>
        <v>6527690</v>
      </c>
      <c r="G28" s="21">
        <f>'Pr(11)'!$F$36</f>
        <v>7137299</v>
      </c>
      <c r="H28" s="21">
        <f>'Pr(11)'!$G$36</f>
        <v>9318560</v>
      </c>
      <c r="I28" s="21">
        <f>'Pr(11)'!$H$36</f>
        <v>18669737</v>
      </c>
    </row>
    <row r="29" spans="2:9" ht="16.5" thickBot="1">
      <c r="B29" s="12"/>
      <c r="C29" s="13"/>
      <c r="D29" s="21"/>
      <c r="E29" s="21"/>
      <c r="F29" s="21"/>
      <c r="G29" s="21"/>
      <c r="H29" s="21"/>
      <c r="I29" s="21"/>
    </row>
    <row r="30" spans="2:9" ht="16.5" thickBot="1">
      <c r="B30" s="8" t="s">
        <v>50</v>
      </c>
      <c r="C30" s="9" t="s">
        <v>51</v>
      </c>
      <c r="D30" s="20">
        <f>'Pr(12)'!$C$36</f>
        <v>6424500</v>
      </c>
      <c r="E30" s="20">
        <f>'Pr(12)'!$D$36</f>
        <v>6569708</v>
      </c>
      <c r="F30" s="20">
        <f>'Pr(12)'!$E$36</f>
        <v>1902953</v>
      </c>
      <c r="G30" s="20">
        <f>'Pr(12)'!$F$36</f>
        <v>3343084</v>
      </c>
      <c r="H30" s="20">
        <f>'Pr(12)'!$G$36</f>
        <v>4657422</v>
      </c>
      <c r="I30" s="20">
        <f>'Pr(12)'!$H$36</f>
        <v>6426705</v>
      </c>
    </row>
    <row r="31" spans="2:9" ht="16.5" thickBot="1">
      <c r="B31" s="8"/>
      <c r="C31" s="9" t="s">
        <v>9</v>
      </c>
      <c r="D31" s="20">
        <f aca="true" t="shared" si="2" ref="D31:I31">+D15+D23+D30</f>
        <v>486092100</v>
      </c>
      <c r="E31" s="20">
        <f t="shared" si="2"/>
        <v>379433987.306</v>
      </c>
      <c r="F31" s="20">
        <f t="shared" si="2"/>
        <v>67559839</v>
      </c>
      <c r="G31" s="20">
        <f t="shared" si="2"/>
        <v>144090802</v>
      </c>
      <c r="H31" s="20">
        <f t="shared" si="2"/>
        <v>219934240</v>
      </c>
      <c r="I31" s="20">
        <f t="shared" si="2"/>
        <v>358224944</v>
      </c>
    </row>
    <row r="32" ht="15.75">
      <c r="B32" s="1"/>
    </row>
    <row r="33" ht="15.75">
      <c r="B33" s="24"/>
    </row>
    <row r="34" spans="2:9" ht="15.75">
      <c r="B34" s="60" t="s">
        <v>82</v>
      </c>
      <c r="C34" s="60"/>
      <c r="D34" s="60"/>
      <c r="E34" s="60"/>
      <c r="F34" s="60"/>
      <c r="G34" s="60"/>
      <c r="H34" s="60"/>
      <c r="I34" s="60"/>
    </row>
    <row r="35" spans="2:9" ht="15.75">
      <c r="B35" s="60"/>
      <c r="C35" s="60"/>
      <c r="D35" s="60"/>
      <c r="E35" s="60"/>
      <c r="F35" s="60"/>
      <c r="G35" s="60"/>
      <c r="H35" s="60"/>
      <c r="I35" s="60"/>
    </row>
    <row r="36" spans="2:9" ht="15.75">
      <c r="B36" s="60"/>
      <c r="C36" s="60"/>
      <c r="D36" s="60"/>
      <c r="E36" s="60"/>
      <c r="F36" s="60"/>
      <c r="G36" s="60"/>
      <c r="H36" s="60"/>
      <c r="I36" s="60"/>
    </row>
  </sheetData>
  <sheetProtection/>
  <mergeCells count="11">
    <mergeCell ref="B11:I11"/>
    <mergeCell ref="D13:D14"/>
    <mergeCell ref="B34:I36"/>
    <mergeCell ref="B12:B14"/>
    <mergeCell ref="C12:C14"/>
    <mergeCell ref="B3:I3"/>
    <mergeCell ref="B4:I4"/>
    <mergeCell ref="B5:I5"/>
    <mergeCell ref="B8:I8"/>
    <mergeCell ref="B9:I9"/>
    <mergeCell ref="B10:I10"/>
  </mergeCells>
  <printOptions/>
  <pageMargins left="0" right="0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H39"/>
  <sheetViews>
    <sheetView zoomScalePageLayoutView="0" workbookViewId="0" topLeftCell="A1">
      <selection activeCell="H12" sqref="H12"/>
    </sheetView>
  </sheetViews>
  <sheetFormatPr defaultColWidth="9.00390625" defaultRowHeight="15.75" outlineLevelRow="1"/>
  <cols>
    <col min="1" max="1" width="4.125" style="0" customWidth="1"/>
    <col min="2" max="2" width="38.00390625" style="0" customWidth="1"/>
  </cols>
  <sheetData>
    <row r="3" spans="2:8" ht="15.75">
      <c r="B3" s="53" t="s">
        <v>10</v>
      </c>
      <c r="C3" s="53"/>
      <c r="D3" s="53"/>
      <c r="E3" s="53"/>
      <c r="F3" s="53"/>
      <c r="G3" s="53"/>
      <c r="H3" s="53"/>
    </row>
    <row r="4" spans="2:8" ht="15.75">
      <c r="B4" s="53" t="str">
        <f>'Pol+Pr'!B9:I9</f>
        <v>към 31.12.2017 г.</v>
      </c>
      <c r="C4" s="53"/>
      <c r="D4" s="53"/>
      <c r="E4" s="53"/>
      <c r="F4" s="53"/>
      <c r="G4" s="53"/>
      <c r="H4" s="53"/>
    </row>
    <row r="5" spans="2:8" ht="16.5" thickBot="1">
      <c r="B5" s="53" t="s">
        <v>2</v>
      </c>
      <c r="C5" s="53"/>
      <c r="D5" s="53"/>
      <c r="E5" s="53"/>
      <c r="F5" s="53"/>
      <c r="G5" s="53"/>
      <c r="H5" s="53"/>
    </row>
    <row r="6" spans="2:8" ht="32.25" customHeight="1" thickBot="1">
      <c r="B6" s="64" t="str">
        <f>CONCATENATE('Pol+Pr'!B25,"  ",'Pol+Pr'!C25)</f>
        <v>1700.02.02  Бюджетна програма „Студентско подпомагане”</v>
      </c>
      <c r="C6" s="65"/>
      <c r="D6" s="65"/>
      <c r="E6" s="65"/>
      <c r="F6" s="65"/>
      <c r="G6" s="65"/>
      <c r="H6" s="66"/>
    </row>
    <row r="7" spans="2:8" ht="21.75" customHeight="1">
      <c r="B7" s="36" t="s">
        <v>11</v>
      </c>
      <c r="C7" s="3" t="s">
        <v>52</v>
      </c>
      <c r="D7" s="3" t="s">
        <v>6</v>
      </c>
      <c r="E7" s="3" t="s">
        <v>7</v>
      </c>
      <c r="F7" s="3" t="s">
        <v>7</v>
      </c>
      <c r="G7" s="3" t="s">
        <v>7</v>
      </c>
      <c r="H7" s="3" t="s">
        <v>7</v>
      </c>
    </row>
    <row r="8" spans="2:8" ht="12.75" customHeight="1">
      <c r="B8" s="36" t="s">
        <v>3</v>
      </c>
      <c r="C8" s="58" t="s">
        <v>69</v>
      </c>
      <c r="D8" s="4" t="s">
        <v>70</v>
      </c>
      <c r="E8" s="4" t="s">
        <v>8</v>
      </c>
      <c r="F8" s="4" t="s">
        <v>8</v>
      </c>
      <c r="G8" s="4" t="s">
        <v>8</v>
      </c>
      <c r="H8" s="4" t="s">
        <v>8</v>
      </c>
    </row>
    <row r="9" spans="2:8" ht="39" thickBot="1">
      <c r="B9" s="7"/>
      <c r="C9" s="59"/>
      <c r="D9" s="5"/>
      <c r="E9" s="6" t="s">
        <v>71</v>
      </c>
      <c r="F9" s="6" t="s">
        <v>72</v>
      </c>
      <c r="G9" s="6" t="s">
        <v>73</v>
      </c>
      <c r="H9" s="6" t="s">
        <v>74</v>
      </c>
    </row>
    <row r="10" spans="2:8" ht="16.5" thickBot="1">
      <c r="B10" s="14" t="s">
        <v>12</v>
      </c>
      <c r="C10" s="20">
        <f aca="true" t="shared" si="0" ref="C10:H10">SUM(C12:C14)</f>
        <v>1680200</v>
      </c>
      <c r="D10" s="20">
        <f t="shared" si="0"/>
        <v>949666</v>
      </c>
      <c r="E10" s="20">
        <f t="shared" si="0"/>
        <v>128099</v>
      </c>
      <c r="F10" s="20">
        <f t="shared" si="0"/>
        <v>285270</v>
      </c>
      <c r="G10" s="20">
        <f t="shared" si="0"/>
        <v>483384</v>
      </c>
      <c r="H10" s="20">
        <f t="shared" si="0"/>
        <v>661884</v>
      </c>
    </row>
    <row r="11" spans="2:8" ht="16.5" thickBot="1">
      <c r="B11" s="12" t="s">
        <v>13</v>
      </c>
      <c r="C11" s="21"/>
      <c r="D11" s="21"/>
      <c r="E11" s="21"/>
      <c r="F11" s="21"/>
      <c r="G11" s="21"/>
      <c r="H11" s="21"/>
    </row>
    <row r="12" spans="2:8" ht="16.5" thickBot="1">
      <c r="B12" s="15" t="s">
        <v>14</v>
      </c>
      <c r="C12" s="21">
        <v>364000</v>
      </c>
      <c r="D12" s="21">
        <v>353235</v>
      </c>
      <c r="E12" s="21">
        <v>85153</v>
      </c>
      <c r="F12" s="21">
        <v>157664</v>
      </c>
      <c r="G12" s="21">
        <v>244391</v>
      </c>
      <c r="H12" s="21">
        <v>352236</v>
      </c>
    </row>
    <row r="13" spans="2:8" ht="16.5" thickBot="1">
      <c r="B13" s="15" t="s">
        <v>15</v>
      </c>
      <c r="C13" s="21">
        <v>1316200</v>
      </c>
      <c r="D13" s="21">
        <v>537489</v>
      </c>
      <c r="E13" s="21">
        <v>42946</v>
      </c>
      <c r="F13" s="21">
        <v>127606</v>
      </c>
      <c r="G13" s="21">
        <v>238993</v>
      </c>
      <c r="H13" s="21">
        <v>309648</v>
      </c>
    </row>
    <row r="14" spans="2:8" ht="16.5" thickBot="1">
      <c r="B14" s="15" t="s">
        <v>16</v>
      </c>
      <c r="C14" s="21"/>
      <c r="D14" s="21">
        <v>58942</v>
      </c>
      <c r="E14" s="21">
        <v>0</v>
      </c>
      <c r="F14" s="21">
        <v>0</v>
      </c>
      <c r="G14" s="21">
        <v>0</v>
      </c>
      <c r="H14" s="21">
        <v>0</v>
      </c>
    </row>
    <row r="15" spans="2:8" ht="16.5" thickBot="1">
      <c r="B15" s="12"/>
      <c r="C15" s="21"/>
      <c r="D15" s="21"/>
      <c r="E15" s="21"/>
      <c r="F15" s="21"/>
      <c r="G15" s="21"/>
      <c r="H15" s="21"/>
    </row>
    <row r="16" spans="2:8" ht="26.25" thickBot="1">
      <c r="B16" s="14" t="s">
        <v>17</v>
      </c>
      <c r="C16" s="20">
        <f aca="true" t="shared" si="1" ref="C16:H16">SUM(C18,C22,C23,C27,C28,C30,C31,C32,C34)</f>
        <v>8150000</v>
      </c>
      <c r="D16" s="20">
        <f t="shared" si="1"/>
        <v>7638343</v>
      </c>
      <c r="E16" s="20">
        <f t="shared" si="1"/>
        <v>2027084</v>
      </c>
      <c r="F16" s="20">
        <f t="shared" si="1"/>
        <v>4020868</v>
      </c>
      <c r="G16" s="20">
        <f t="shared" si="1"/>
        <v>5032070</v>
      </c>
      <c r="H16" s="20">
        <f t="shared" si="1"/>
        <v>7560646</v>
      </c>
    </row>
    <row r="17" spans="2:8" ht="16.5" thickBot="1">
      <c r="B17" s="12" t="s">
        <v>13</v>
      </c>
      <c r="C17" s="21"/>
      <c r="D17" s="21"/>
      <c r="E17" s="21"/>
      <c r="F17" s="21"/>
      <c r="G17" s="21"/>
      <c r="H17" s="21"/>
    </row>
    <row r="18" spans="2:8" ht="16.5" thickBot="1">
      <c r="B18" s="12" t="s">
        <v>65</v>
      </c>
      <c r="C18" s="21">
        <v>2150000</v>
      </c>
      <c r="D18" s="21">
        <v>1600000</v>
      </c>
      <c r="E18" s="21">
        <v>0</v>
      </c>
      <c r="F18" s="21">
        <v>346908</v>
      </c>
      <c r="G18" s="28">
        <v>809419</v>
      </c>
      <c r="H18" s="21">
        <v>1599827</v>
      </c>
    </row>
    <row r="19" spans="2:8" s="30" customFormat="1" ht="26.25" thickBot="1">
      <c r="B19" s="27" t="s">
        <v>60</v>
      </c>
      <c r="C19" s="28">
        <v>1850000</v>
      </c>
      <c r="D19" s="28">
        <v>1600000</v>
      </c>
      <c r="E19" s="28">
        <v>0</v>
      </c>
      <c r="F19" s="28">
        <v>346908</v>
      </c>
      <c r="G19" s="28">
        <v>809419</v>
      </c>
      <c r="H19" s="28">
        <v>1599827</v>
      </c>
    </row>
    <row r="20" spans="2:8" s="30" customFormat="1" ht="51.75" thickBot="1">
      <c r="B20" s="27" t="s">
        <v>81</v>
      </c>
      <c r="C20" s="28">
        <v>300000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</row>
    <row r="21" spans="2:8" ht="16.5" hidden="1" outlineLevel="1" thickBot="1">
      <c r="B21" s="12"/>
      <c r="C21" s="21"/>
      <c r="D21" s="21"/>
      <c r="E21" s="21"/>
      <c r="F21" s="21"/>
      <c r="G21" s="21"/>
      <c r="H21" s="21"/>
    </row>
    <row r="22" spans="2:8" ht="16.5" collapsed="1" thickBot="1">
      <c r="B22" s="12" t="s">
        <v>20</v>
      </c>
      <c r="C22" s="21"/>
      <c r="D22" s="21">
        <v>0</v>
      </c>
      <c r="E22" s="21">
        <v>1021</v>
      </c>
      <c r="F22" s="21">
        <v>-16120</v>
      </c>
      <c r="G22" s="21">
        <v>-15578</v>
      </c>
      <c r="H22" s="21">
        <v>-70669</v>
      </c>
    </row>
    <row r="23" spans="2:8" ht="16.5" thickBot="1">
      <c r="B23" s="12" t="s">
        <v>66</v>
      </c>
      <c r="C23" s="21"/>
      <c r="D23" s="21"/>
      <c r="E23" s="21"/>
      <c r="F23" s="21"/>
      <c r="G23" s="21"/>
      <c r="H23" s="21"/>
    </row>
    <row r="24" spans="2:8" ht="16.5" hidden="1" outlineLevel="1" thickBot="1">
      <c r="B24" s="12"/>
      <c r="C24" s="21"/>
      <c r="D24" s="21"/>
      <c r="E24" s="21"/>
      <c r="F24" s="21"/>
      <c r="G24" s="21"/>
      <c r="H24" s="21"/>
    </row>
    <row r="25" spans="2:8" ht="16.5" hidden="1" outlineLevel="1" thickBot="1">
      <c r="B25" s="12"/>
      <c r="C25" s="21"/>
      <c r="D25" s="21"/>
      <c r="E25" s="21"/>
      <c r="F25" s="21"/>
      <c r="G25" s="21"/>
      <c r="H25" s="21"/>
    </row>
    <row r="26" spans="2:8" ht="16.5" hidden="1" outlineLevel="1" thickBot="1">
      <c r="B26" s="12"/>
      <c r="C26" s="21"/>
      <c r="D26" s="21"/>
      <c r="E26" s="21"/>
      <c r="F26" s="21"/>
      <c r="G26" s="21"/>
      <c r="H26" s="21"/>
    </row>
    <row r="27" spans="2:8" ht="26.25" collapsed="1" thickBot="1">
      <c r="B27" s="12" t="s">
        <v>23</v>
      </c>
      <c r="C27" s="21"/>
      <c r="D27" s="21"/>
      <c r="E27" s="21"/>
      <c r="F27" s="21"/>
      <c r="G27" s="21"/>
      <c r="H27" s="21"/>
    </row>
    <row r="28" spans="2:8" ht="16.5" thickBot="1">
      <c r="B28" s="12" t="s">
        <v>24</v>
      </c>
      <c r="C28" s="21">
        <v>6000000</v>
      </c>
      <c r="D28" s="21">
        <v>6038343</v>
      </c>
      <c r="E28" s="21">
        <v>2026063</v>
      </c>
      <c r="F28" s="21">
        <v>3690080</v>
      </c>
      <c r="G28" s="21">
        <v>4238229</v>
      </c>
      <c r="H28" s="21">
        <v>6031488</v>
      </c>
    </row>
    <row r="29" spans="2:8" ht="39" thickBot="1">
      <c r="B29" s="27" t="s">
        <v>61</v>
      </c>
      <c r="C29" s="28">
        <v>6000000</v>
      </c>
      <c r="D29" s="28">
        <v>6038343</v>
      </c>
      <c r="E29" s="28">
        <v>2026063</v>
      </c>
      <c r="F29" s="28">
        <v>3690080</v>
      </c>
      <c r="G29" s="28">
        <v>4238229</v>
      </c>
      <c r="H29" s="28">
        <v>6031488</v>
      </c>
    </row>
    <row r="30" spans="2:8" ht="16.5" thickBot="1">
      <c r="B30" s="12" t="s">
        <v>25</v>
      </c>
      <c r="C30" s="21"/>
      <c r="D30" s="21"/>
      <c r="E30" s="21"/>
      <c r="F30" s="21"/>
      <c r="G30" s="21"/>
      <c r="H30" s="21"/>
    </row>
    <row r="31" spans="2:8" ht="16.5" thickBot="1">
      <c r="B31" s="12" t="s">
        <v>22</v>
      </c>
      <c r="C31" s="21"/>
      <c r="D31" s="21"/>
      <c r="E31" s="21"/>
      <c r="F31" s="21"/>
      <c r="G31" s="21"/>
      <c r="H31" s="21"/>
    </row>
    <row r="32" spans="2:8" ht="29.25" customHeight="1" thickBot="1">
      <c r="B32" s="17" t="s">
        <v>26</v>
      </c>
      <c r="C32" s="21"/>
      <c r="D32" s="21"/>
      <c r="E32" s="21"/>
      <c r="F32" s="21"/>
      <c r="G32" s="21"/>
      <c r="H32" s="21"/>
    </row>
    <row r="33" spans="2:8" ht="29.25" customHeight="1" hidden="1" outlineLevel="1" thickBot="1">
      <c r="B33" s="17"/>
      <c r="C33" s="21"/>
      <c r="D33" s="21"/>
      <c r="E33" s="21"/>
      <c r="F33" s="21"/>
      <c r="G33" s="21"/>
      <c r="H33" s="21"/>
    </row>
    <row r="34" spans="2:8" ht="16.5" collapsed="1" thickBot="1">
      <c r="B34" s="12" t="s">
        <v>16</v>
      </c>
      <c r="C34" s="21"/>
      <c r="D34" s="21"/>
      <c r="E34" s="21"/>
      <c r="F34" s="21"/>
      <c r="G34" s="21"/>
      <c r="H34" s="21"/>
    </row>
    <row r="35" spans="2:8" ht="16.5" thickBot="1">
      <c r="B35" s="12"/>
      <c r="C35" s="21"/>
      <c r="D35" s="21"/>
      <c r="E35" s="21"/>
      <c r="F35" s="21"/>
      <c r="G35" s="21"/>
      <c r="H35" s="21"/>
    </row>
    <row r="36" spans="2:8" ht="16.5" thickBot="1">
      <c r="B36" s="14" t="s">
        <v>18</v>
      </c>
      <c r="C36" s="20">
        <f aca="true" t="shared" si="2" ref="C36:H36">+C10+C16</f>
        <v>9830200</v>
      </c>
      <c r="D36" s="20">
        <f t="shared" si="2"/>
        <v>8588009</v>
      </c>
      <c r="E36" s="20">
        <f t="shared" si="2"/>
        <v>2155183</v>
      </c>
      <c r="F36" s="20">
        <f t="shared" si="2"/>
        <v>4306138</v>
      </c>
      <c r="G36" s="20">
        <f t="shared" si="2"/>
        <v>5515454</v>
      </c>
      <c r="H36" s="20">
        <f t="shared" si="2"/>
        <v>8222530</v>
      </c>
    </row>
    <row r="37" spans="2:8" ht="16.5" thickBot="1">
      <c r="B37" s="12"/>
      <c r="C37" s="21"/>
      <c r="D37" s="21"/>
      <c r="E37" s="21"/>
      <c r="F37" s="21"/>
      <c r="G37" s="21"/>
      <c r="H37" s="21"/>
    </row>
    <row r="38" spans="2:8" ht="16.5" thickBot="1">
      <c r="B38" s="12" t="s">
        <v>19</v>
      </c>
      <c r="C38" s="22">
        <v>17</v>
      </c>
      <c r="D38" s="22">
        <v>17</v>
      </c>
      <c r="E38" s="22">
        <v>15</v>
      </c>
      <c r="F38" s="22">
        <v>15</v>
      </c>
      <c r="G38" s="22">
        <v>15</v>
      </c>
      <c r="H38" s="22">
        <v>15</v>
      </c>
    </row>
    <row r="39" ht="15.75">
      <c r="B39" s="16"/>
    </row>
  </sheetData>
  <sheetProtection/>
  <mergeCells count="5">
    <mergeCell ref="B3:H3"/>
    <mergeCell ref="B4:H4"/>
    <mergeCell ref="B5:H5"/>
    <mergeCell ref="B6:H6"/>
    <mergeCell ref="C8:C9"/>
  </mergeCells>
  <printOptions/>
  <pageMargins left="0.31496062992125984" right="0.31496062992125984" top="0.7480314960629921" bottom="0.7480314960629921" header="0.31496062992125984" footer="0.31496062992125984"/>
  <pageSetup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H39"/>
  <sheetViews>
    <sheetView zoomScalePageLayoutView="0" workbookViewId="0" topLeftCell="A1">
      <selection activeCell="J39" sqref="J39"/>
    </sheetView>
  </sheetViews>
  <sheetFormatPr defaultColWidth="9.00390625" defaultRowHeight="15.75" outlineLevelRow="1"/>
  <cols>
    <col min="1" max="1" width="3.625" style="0" customWidth="1"/>
    <col min="2" max="2" width="38.00390625" style="0" customWidth="1"/>
  </cols>
  <sheetData>
    <row r="3" spans="2:8" ht="15.75">
      <c r="B3" s="53" t="s">
        <v>10</v>
      </c>
      <c r="C3" s="53"/>
      <c r="D3" s="53"/>
      <c r="E3" s="53"/>
      <c r="F3" s="53"/>
      <c r="G3" s="53"/>
      <c r="H3" s="53"/>
    </row>
    <row r="4" spans="2:8" ht="15.75">
      <c r="B4" s="53" t="str">
        <f>'Pol+Pr'!B9:I9</f>
        <v>към 31.12.2017 г.</v>
      </c>
      <c r="C4" s="53"/>
      <c r="D4" s="53"/>
      <c r="E4" s="53"/>
      <c r="F4" s="53"/>
      <c r="G4" s="53"/>
      <c r="H4" s="53"/>
    </row>
    <row r="5" spans="2:8" ht="16.5" thickBot="1">
      <c r="B5" s="53" t="s">
        <v>2</v>
      </c>
      <c r="C5" s="53"/>
      <c r="D5" s="53"/>
      <c r="E5" s="53"/>
      <c r="F5" s="53"/>
      <c r="G5" s="53"/>
      <c r="H5" s="53"/>
    </row>
    <row r="6" spans="2:8" ht="32.25" customHeight="1" thickBot="1">
      <c r="B6" s="64" t="str">
        <f>CONCATENATE('Pol+Pr'!B26,"  ",'Pol+Pr'!C26)</f>
        <v>1700.02.03  Бюджетна програма „Международен образователен обмен”</v>
      </c>
      <c r="C6" s="65"/>
      <c r="D6" s="65"/>
      <c r="E6" s="65"/>
      <c r="F6" s="65"/>
      <c r="G6" s="65"/>
      <c r="H6" s="66"/>
    </row>
    <row r="7" spans="2:8" ht="21.75" customHeight="1">
      <c r="B7" s="36" t="s">
        <v>11</v>
      </c>
      <c r="C7" s="3" t="s">
        <v>52</v>
      </c>
      <c r="D7" s="3" t="s">
        <v>6</v>
      </c>
      <c r="E7" s="3" t="s">
        <v>7</v>
      </c>
      <c r="F7" s="3" t="s">
        <v>7</v>
      </c>
      <c r="G7" s="3" t="s">
        <v>7</v>
      </c>
      <c r="H7" s="3" t="s">
        <v>7</v>
      </c>
    </row>
    <row r="8" spans="2:8" ht="12.75" customHeight="1">
      <c r="B8" s="36" t="s">
        <v>3</v>
      </c>
      <c r="C8" s="58" t="s">
        <v>69</v>
      </c>
      <c r="D8" s="4" t="s">
        <v>70</v>
      </c>
      <c r="E8" s="4" t="s">
        <v>8</v>
      </c>
      <c r="F8" s="4" t="s">
        <v>8</v>
      </c>
      <c r="G8" s="4" t="s">
        <v>8</v>
      </c>
      <c r="H8" s="4" t="s">
        <v>8</v>
      </c>
    </row>
    <row r="9" spans="2:8" ht="39" thickBot="1">
      <c r="B9" s="7"/>
      <c r="C9" s="59"/>
      <c r="D9" s="5"/>
      <c r="E9" s="6" t="s">
        <v>71</v>
      </c>
      <c r="F9" s="6" t="s">
        <v>72</v>
      </c>
      <c r="G9" s="6" t="s">
        <v>73</v>
      </c>
      <c r="H9" s="6" t="s">
        <v>74</v>
      </c>
    </row>
    <row r="10" spans="2:8" ht="16.5" thickBot="1">
      <c r="B10" s="14" t="s">
        <v>12</v>
      </c>
      <c r="C10" s="20">
        <f aca="true" t="shared" si="0" ref="C10:H10">SUM(C12:C14)</f>
        <v>2652300</v>
      </c>
      <c r="D10" s="20">
        <f t="shared" si="0"/>
        <v>2304427</v>
      </c>
      <c r="E10" s="20">
        <f t="shared" si="0"/>
        <v>318892</v>
      </c>
      <c r="F10" s="20">
        <f t="shared" si="0"/>
        <v>834377</v>
      </c>
      <c r="G10" s="20">
        <f t="shared" si="0"/>
        <v>1329904</v>
      </c>
      <c r="H10" s="20">
        <f t="shared" si="0"/>
        <v>2070630</v>
      </c>
    </row>
    <row r="11" spans="2:8" ht="16.5" thickBot="1">
      <c r="B11" s="12" t="s">
        <v>13</v>
      </c>
      <c r="C11" s="21"/>
      <c r="D11" s="21"/>
      <c r="E11" s="21"/>
      <c r="F11" s="21"/>
      <c r="G11" s="21"/>
      <c r="H11" s="21"/>
    </row>
    <row r="12" spans="2:8" ht="16.5" thickBot="1">
      <c r="B12" s="15" t="s">
        <v>14</v>
      </c>
      <c r="C12" s="21">
        <v>442300</v>
      </c>
      <c r="D12" s="21">
        <v>414810</v>
      </c>
      <c r="E12" s="21">
        <v>95701</v>
      </c>
      <c r="F12" s="21">
        <v>185432</v>
      </c>
      <c r="G12" s="21">
        <v>360227</v>
      </c>
      <c r="H12" s="21">
        <v>414105</v>
      </c>
    </row>
    <row r="13" spans="2:8" ht="16.5" thickBot="1">
      <c r="B13" s="15" t="s">
        <v>15</v>
      </c>
      <c r="C13" s="21">
        <v>2210000</v>
      </c>
      <c r="D13" s="21">
        <v>1889617</v>
      </c>
      <c r="E13" s="21">
        <v>223191</v>
      </c>
      <c r="F13" s="21">
        <v>648945</v>
      </c>
      <c r="G13" s="21">
        <v>969677</v>
      </c>
      <c r="H13" s="21">
        <v>1656525</v>
      </c>
    </row>
    <row r="14" spans="2:8" ht="16.5" thickBot="1">
      <c r="B14" s="15" t="s">
        <v>16</v>
      </c>
      <c r="C14" s="21"/>
      <c r="D14" s="21"/>
      <c r="E14" s="21"/>
      <c r="F14" s="21"/>
      <c r="G14" s="21"/>
      <c r="H14" s="21"/>
    </row>
    <row r="15" spans="2:8" ht="16.5" thickBot="1">
      <c r="B15" s="12"/>
      <c r="C15" s="21"/>
      <c r="D15" s="21"/>
      <c r="E15" s="21"/>
      <c r="F15" s="21"/>
      <c r="G15" s="21"/>
      <c r="H15" s="21"/>
    </row>
    <row r="16" spans="2:8" ht="26.25" thickBot="1">
      <c r="B16" s="14" t="s">
        <v>17</v>
      </c>
      <c r="C16" s="20">
        <f aca="true" t="shared" si="1" ref="C16:H16">SUM(C18,C22,C23,C27,C28,C30,C31,C32,C34)</f>
        <v>880000</v>
      </c>
      <c r="D16" s="20">
        <f t="shared" si="1"/>
        <v>711697</v>
      </c>
      <c r="E16" s="20">
        <f t="shared" si="1"/>
        <v>270129</v>
      </c>
      <c r="F16" s="20">
        <f t="shared" si="1"/>
        <v>355027</v>
      </c>
      <c r="G16" s="20">
        <f t="shared" si="1"/>
        <v>394062</v>
      </c>
      <c r="H16" s="20">
        <f t="shared" si="1"/>
        <v>484141</v>
      </c>
    </row>
    <row r="17" spans="2:8" ht="16.5" thickBot="1">
      <c r="B17" s="12" t="s">
        <v>13</v>
      </c>
      <c r="C17" s="21"/>
      <c r="D17" s="21"/>
      <c r="E17" s="21"/>
      <c r="F17" s="21"/>
      <c r="G17" s="21"/>
      <c r="H17" s="21"/>
    </row>
    <row r="18" spans="2:8" ht="16.5" thickBot="1">
      <c r="B18" s="12" t="s">
        <v>15</v>
      </c>
      <c r="C18" s="21"/>
      <c r="D18" s="21"/>
      <c r="E18" s="21"/>
      <c r="F18" s="21"/>
      <c r="G18" s="21"/>
      <c r="H18" s="21"/>
    </row>
    <row r="19" spans="2:8" ht="16.5" hidden="1" outlineLevel="1" thickBot="1">
      <c r="B19" s="12"/>
      <c r="C19" s="21"/>
      <c r="D19" s="21"/>
      <c r="E19" s="21"/>
      <c r="F19" s="21"/>
      <c r="G19" s="21"/>
      <c r="H19" s="21"/>
    </row>
    <row r="20" spans="2:8" ht="16.5" hidden="1" outlineLevel="1" thickBot="1">
      <c r="B20" s="12"/>
      <c r="C20" s="21"/>
      <c r="D20" s="21"/>
      <c r="E20" s="21"/>
      <c r="F20" s="21"/>
      <c r="G20" s="21"/>
      <c r="H20" s="21"/>
    </row>
    <row r="21" spans="2:8" ht="16.5" hidden="1" outlineLevel="1" thickBot="1">
      <c r="B21" s="12"/>
      <c r="C21" s="21"/>
      <c r="D21" s="21"/>
      <c r="E21" s="21"/>
      <c r="F21" s="21"/>
      <c r="G21" s="21"/>
      <c r="H21" s="21"/>
    </row>
    <row r="22" spans="2:8" ht="16.5" collapsed="1" thickBot="1">
      <c r="B22" s="12" t="s">
        <v>20</v>
      </c>
      <c r="C22" s="21"/>
      <c r="D22" s="21"/>
      <c r="E22" s="21"/>
      <c r="F22" s="21"/>
      <c r="G22" s="21"/>
      <c r="H22" s="21"/>
    </row>
    <row r="23" spans="2:8" ht="16.5" thickBot="1">
      <c r="B23" s="12" t="s">
        <v>66</v>
      </c>
      <c r="C23" s="21">
        <v>440000</v>
      </c>
      <c r="D23" s="21">
        <v>226697</v>
      </c>
      <c r="E23" s="21">
        <v>0</v>
      </c>
      <c r="F23" s="21">
        <v>0</v>
      </c>
      <c r="G23" s="21">
        <v>0</v>
      </c>
      <c r="H23" s="21">
        <v>0</v>
      </c>
    </row>
    <row r="24" spans="2:8" s="30" customFormat="1" ht="39" thickBot="1">
      <c r="B24" s="27" t="s">
        <v>62</v>
      </c>
      <c r="C24" s="28">
        <v>440000</v>
      </c>
      <c r="D24" s="28">
        <v>226697</v>
      </c>
      <c r="E24" s="28"/>
      <c r="F24" s="28"/>
      <c r="G24" s="28"/>
      <c r="H24" s="28"/>
    </row>
    <row r="25" spans="2:8" ht="16.5" hidden="1" outlineLevel="1" thickBot="1">
      <c r="B25" s="12"/>
      <c r="C25" s="21"/>
      <c r="D25" s="21"/>
      <c r="E25" s="21"/>
      <c r="F25" s="21"/>
      <c r="G25" s="21"/>
      <c r="H25" s="21"/>
    </row>
    <row r="26" spans="2:8" ht="16.5" hidden="1" outlineLevel="1" thickBot="1">
      <c r="B26" s="12"/>
      <c r="C26" s="21"/>
      <c r="D26" s="21"/>
      <c r="E26" s="21"/>
      <c r="F26" s="21"/>
      <c r="G26" s="21"/>
      <c r="H26" s="21"/>
    </row>
    <row r="27" spans="2:8" ht="26.25" collapsed="1" thickBot="1">
      <c r="B27" s="12" t="s">
        <v>23</v>
      </c>
      <c r="C27" s="21"/>
      <c r="D27" s="21">
        <v>3600</v>
      </c>
      <c r="E27" s="21">
        <v>0</v>
      </c>
      <c r="F27" s="21">
        <v>3600</v>
      </c>
      <c r="G27" s="21">
        <v>3600</v>
      </c>
      <c r="H27" s="21">
        <v>3600</v>
      </c>
    </row>
    <row r="28" spans="2:8" ht="16.5" thickBot="1">
      <c r="B28" s="12" t="s">
        <v>24</v>
      </c>
      <c r="C28" s="21"/>
      <c r="D28" s="21">
        <v>17800</v>
      </c>
      <c r="E28" s="21">
        <v>5428</v>
      </c>
      <c r="F28" s="21">
        <v>7468</v>
      </c>
      <c r="G28" s="21">
        <v>6813</v>
      </c>
      <c r="H28" s="21">
        <v>17723</v>
      </c>
    </row>
    <row r="29" spans="2:8" ht="16.5" hidden="1" outlineLevel="1" thickBot="1">
      <c r="B29" s="12"/>
      <c r="C29" s="21"/>
      <c r="D29" s="21"/>
      <c r="E29" s="21"/>
      <c r="F29" s="21"/>
      <c r="G29" s="21"/>
      <c r="H29" s="21"/>
    </row>
    <row r="30" spans="2:8" ht="16.5" collapsed="1" thickBot="1">
      <c r="B30" s="12" t="s">
        <v>25</v>
      </c>
      <c r="C30" s="21"/>
      <c r="D30" s="21"/>
      <c r="E30" s="21"/>
      <c r="F30" s="21"/>
      <c r="G30" s="21"/>
      <c r="H30" s="21"/>
    </row>
    <row r="31" spans="2:8" ht="16.5" thickBot="1">
      <c r="B31" s="12" t="s">
        <v>22</v>
      </c>
      <c r="C31" s="21">
        <v>90000</v>
      </c>
      <c r="D31" s="21">
        <v>198600</v>
      </c>
      <c r="E31" s="21">
        <v>192000</v>
      </c>
      <c r="F31" s="21">
        <v>197867</v>
      </c>
      <c r="G31" s="21">
        <v>197867</v>
      </c>
      <c r="H31" s="21">
        <v>197867</v>
      </c>
    </row>
    <row r="32" spans="2:8" ht="29.25" customHeight="1" thickBot="1">
      <c r="B32" s="17" t="s">
        <v>68</v>
      </c>
      <c r="C32" s="21">
        <v>350000</v>
      </c>
      <c r="D32" s="21">
        <v>265000</v>
      </c>
      <c r="E32" s="21">
        <v>72701</v>
      </c>
      <c r="F32" s="21">
        <v>146092</v>
      </c>
      <c r="G32" s="21">
        <v>185782</v>
      </c>
      <c r="H32" s="21">
        <v>264951</v>
      </c>
    </row>
    <row r="33" spans="2:8" s="30" customFormat="1" ht="92.25" customHeight="1" thickBot="1">
      <c r="B33" s="32" t="s">
        <v>63</v>
      </c>
      <c r="C33" s="28">
        <v>350000</v>
      </c>
      <c r="D33" s="28">
        <v>265000</v>
      </c>
      <c r="E33" s="28">
        <v>72701</v>
      </c>
      <c r="F33" s="28">
        <v>146092</v>
      </c>
      <c r="G33" s="28">
        <v>185782</v>
      </c>
      <c r="H33" s="28">
        <v>264951</v>
      </c>
    </row>
    <row r="34" spans="2:8" ht="16.5" thickBot="1">
      <c r="B34" s="12" t="s">
        <v>16</v>
      </c>
      <c r="C34" s="21"/>
      <c r="D34" s="21"/>
      <c r="E34" s="21"/>
      <c r="F34" s="21"/>
      <c r="G34" s="21"/>
      <c r="H34" s="21"/>
    </row>
    <row r="35" spans="2:8" ht="16.5" thickBot="1">
      <c r="B35" s="12"/>
      <c r="C35" s="21"/>
      <c r="D35" s="21"/>
      <c r="E35" s="21"/>
      <c r="F35" s="21"/>
      <c r="G35" s="21"/>
      <c r="H35" s="21"/>
    </row>
    <row r="36" spans="2:8" ht="16.5" thickBot="1">
      <c r="B36" s="14" t="s">
        <v>18</v>
      </c>
      <c r="C36" s="20">
        <f aca="true" t="shared" si="2" ref="C36:H36">+C10+C16</f>
        <v>3532300</v>
      </c>
      <c r="D36" s="20">
        <f t="shared" si="2"/>
        <v>3016124</v>
      </c>
      <c r="E36" s="20">
        <f t="shared" si="2"/>
        <v>589021</v>
      </c>
      <c r="F36" s="20">
        <f t="shared" si="2"/>
        <v>1189404</v>
      </c>
      <c r="G36" s="20">
        <f t="shared" si="2"/>
        <v>1723966</v>
      </c>
      <c r="H36" s="20">
        <f t="shared" si="2"/>
        <v>2554771</v>
      </c>
    </row>
    <row r="37" spans="2:8" ht="16.5" thickBot="1">
      <c r="B37" s="12"/>
      <c r="C37" s="21"/>
      <c r="D37" s="21"/>
      <c r="E37" s="21"/>
      <c r="F37" s="21"/>
      <c r="G37" s="21"/>
      <c r="H37" s="21"/>
    </row>
    <row r="38" spans="2:8" ht="16.5" thickBot="1">
      <c r="B38" s="12" t="s">
        <v>19</v>
      </c>
      <c r="C38" s="22">
        <v>13</v>
      </c>
      <c r="D38" s="22">
        <v>13</v>
      </c>
      <c r="E38" s="22">
        <v>11</v>
      </c>
      <c r="F38" s="22">
        <v>11</v>
      </c>
      <c r="G38" s="22">
        <v>11</v>
      </c>
      <c r="H38" s="22">
        <v>11</v>
      </c>
    </row>
    <row r="39" ht="15.75">
      <c r="B39" s="16"/>
    </row>
  </sheetData>
  <sheetProtection/>
  <mergeCells count="5">
    <mergeCell ref="B3:H3"/>
    <mergeCell ref="B4:H4"/>
    <mergeCell ref="B5:H5"/>
    <mergeCell ref="B6:H6"/>
    <mergeCell ref="C8:C9"/>
  </mergeCells>
  <printOptions/>
  <pageMargins left="0.31496062992125984" right="0.31496062992125984" top="0.7480314960629921" bottom="0.7480314960629921" header="0.31496062992125984" footer="0.31496062992125984"/>
  <pageSetup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H39"/>
  <sheetViews>
    <sheetView zoomScalePageLayoutView="0" workbookViewId="0" topLeftCell="A1">
      <selection activeCell="G38" sqref="G38:H38"/>
    </sheetView>
  </sheetViews>
  <sheetFormatPr defaultColWidth="9.00390625" defaultRowHeight="15.75" outlineLevelRow="1"/>
  <cols>
    <col min="1" max="1" width="5.50390625" style="0" customWidth="1"/>
    <col min="2" max="2" width="38.00390625" style="0" customWidth="1"/>
  </cols>
  <sheetData>
    <row r="3" spans="2:8" ht="15.75">
      <c r="B3" s="53" t="s">
        <v>10</v>
      </c>
      <c r="C3" s="53"/>
      <c r="D3" s="53"/>
      <c r="E3" s="53"/>
      <c r="F3" s="53"/>
      <c r="G3" s="53"/>
      <c r="H3" s="53"/>
    </row>
    <row r="4" spans="2:8" ht="15.75">
      <c r="B4" s="53" t="str">
        <f>'Pol+Pr'!B9:I9</f>
        <v>към 31.12.2017 г.</v>
      </c>
      <c r="C4" s="53"/>
      <c r="D4" s="53"/>
      <c r="E4" s="53"/>
      <c r="F4" s="53"/>
      <c r="G4" s="53"/>
      <c r="H4" s="53"/>
    </row>
    <row r="5" spans="2:8" ht="16.5" thickBot="1">
      <c r="B5" s="53" t="s">
        <v>2</v>
      </c>
      <c r="C5" s="53"/>
      <c r="D5" s="53"/>
      <c r="E5" s="53"/>
      <c r="F5" s="53"/>
      <c r="G5" s="53"/>
      <c r="H5" s="53"/>
    </row>
    <row r="6" spans="2:8" ht="32.25" customHeight="1" thickBot="1">
      <c r="B6" s="64" t="str">
        <f>CONCATENATE('Pol+Pr'!B27,"  ",'Pol+Pr'!C27)</f>
        <v>1700.02.04  Бюджетна програма „Оценка и развитие на националния научен потенциал за изграждане на устойчива връзка образование – наука - бизнес като основа за развитие на икономика, базирана на знанието”</v>
      </c>
      <c r="C6" s="65"/>
      <c r="D6" s="65"/>
      <c r="E6" s="65"/>
      <c r="F6" s="65"/>
      <c r="G6" s="65"/>
      <c r="H6" s="66"/>
    </row>
    <row r="7" spans="2:8" ht="21.75" customHeight="1">
      <c r="B7" s="36" t="s">
        <v>11</v>
      </c>
      <c r="C7" s="3" t="s">
        <v>52</v>
      </c>
      <c r="D7" s="3" t="s">
        <v>6</v>
      </c>
      <c r="E7" s="3" t="s">
        <v>7</v>
      </c>
      <c r="F7" s="3" t="s">
        <v>7</v>
      </c>
      <c r="G7" s="3" t="s">
        <v>7</v>
      </c>
      <c r="H7" s="3" t="s">
        <v>7</v>
      </c>
    </row>
    <row r="8" spans="2:8" ht="12.75" customHeight="1">
      <c r="B8" s="36" t="s">
        <v>3</v>
      </c>
      <c r="C8" s="58" t="s">
        <v>69</v>
      </c>
      <c r="D8" s="4" t="s">
        <v>70</v>
      </c>
      <c r="E8" s="4" t="s">
        <v>8</v>
      </c>
      <c r="F8" s="4" t="s">
        <v>8</v>
      </c>
      <c r="G8" s="4" t="s">
        <v>8</v>
      </c>
      <c r="H8" s="4" t="s">
        <v>8</v>
      </c>
    </row>
    <row r="9" spans="2:8" ht="39" thickBot="1">
      <c r="B9" s="7"/>
      <c r="C9" s="59"/>
      <c r="D9" s="5"/>
      <c r="E9" s="6" t="s">
        <v>71</v>
      </c>
      <c r="F9" s="6" t="s">
        <v>72</v>
      </c>
      <c r="G9" s="6" t="s">
        <v>73</v>
      </c>
      <c r="H9" s="6" t="s">
        <v>74</v>
      </c>
    </row>
    <row r="10" spans="2:8" ht="16.5" thickBot="1">
      <c r="B10" s="14" t="s">
        <v>12</v>
      </c>
      <c r="C10" s="20">
        <f aca="true" t="shared" si="0" ref="C10:H10">SUM(C12:C14)</f>
        <v>18665300</v>
      </c>
      <c r="D10" s="20">
        <f t="shared" si="0"/>
        <v>4087140</v>
      </c>
      <c r="E10" s="20">
        <f t="shared" si="0"/>
        <v>396818</v>
      </c>
      <c r="F10" s="20">
        <f t="shared" si="0"/>
        <v>719413</v>
      </c>
      <c r="G10" s="20">
        <f t="shared" si="0"/>
        <v>3114750</v>
      </c>
      <c r="H10" s="20">
        <f t="shared" si="0"/>
        <v>4060069</v>
      </c>
    </row>
    <row r="11" spans="2:8" ht="16.5" thickBot="1">
      <c r="B11" s="12" t="s">
        <v>13</v>
      </c>
      <c r="C11" s="21"/>
      <c r="D11" s="21"/>
      <c r="E11" s="21"/>
      <c r="F11" s="21"/>
      <c r="G11" s="21"/>
      <c r="H11" s="21"/>
    </row>
    <row r="12" spans="2:8" ht="16.5" thickBot="1">
      <c r="B12" s="15" t="s">
        <v>14</v>
      </c>
      <c r="C12" s="21">
        <v>945300</v>
      </c>
      <c r="D12" s="21">
        <v>956400</v>
      </c>
      <c r="E12" s="21">
        <v>294826</v>
      </c>
      <c r="F12" s="21">
        <v>479717</v>
      </c>
      <c r="G12" s="21">
        <v>603488</v>
      </c>
      <c r="H12" s="21">
        <v>987009</v>
      </c>
    </row>
    <row r="13" spans="2:8" ht="16.5" thickBot="1">
      <c r="B13" s="15" t="s">
        <v>15</v>
      </c>
      <c r="C13" s="21">
        <v>17720000</v>
      </c>
      <c r="D13" s="21">
        <v>3130740</v>
      </c>
      <c r="E13" s="21">
        <v>101992</v>
      </c>
      <c r="F13" s="21">
        <v>239696</v>
      </c>
      <c r="G13" s="21">
        <v>2511262</v>
      </c>
      <c r="H13" s="21">
        <v>3073060</v>
      </c>
    </row>
    <row r="14" spans="2:8" ht="16.5" thickBot="1">
      <c r="B14" s="15" t="s">
        <v>16</v>
      </c>
      <c r="C14" s="21"/>
      <c r="D14" s="21"/>
      <c r="E14" s="21"/>
      <c r="F14" s="21"/>
      <c r="G14" s="21"/>
      <c r="H14" s="21"/>
    </row>
    <row r="15" spans="2:8" ht="16.5" thickBot="1">
      <c r="B15" s="12"/>
      <c r="C15" s="21"/>
      <c r="D15" s="21"/>
      <c r="E15" s="21"/>
      <c r="F15" s="21"/>
      <c r="G15" s="21"/>
      <c r="H15" s="21"/>
    </row>
    <row r="16" spans="2:8" ht="26.25" thickBot="1">
      <c r="B16" s="14" t="s">
        <v>17</v>
      </c>
      <c r="C16" s="20">
        <f>SUM(C18,C22,C23,C27,C28,C30,C31,C32,C34)</f>
        <v>0</v>
      </c>
      <c r="D16" s="20">
        <f>SUM(D18,D22,D23,D27,D28,D30,D31,D32,D34)</f>
        <v>0</v>
      </c>
      <c r="E16" s="20">
        <f>SUM(E18,E22,E23,E27,E28,E30,E31,E32,E34)</f>
        <v>6540</v>
      </c>
      <c r="F16" s="20">
        <f>SUM(F18,F22,F23,F27,F28,F30,F31,F32,F34)</f>
        <v>113094</v>
      </c>
      <c r="G16" s="20">
        <f>SUM(G18:G34)</f>
        <v>-216032</v>
      </c>
      <c r="H16" s="20">
        <f>SUM(H18:H34)</f>
        <v>-146020</v>
      </c>
    </row>
    <row r="17" spans="2:8" ht="16.5" thickBot="1">
      <c r="B17" s="12" t="s">
        <v>13</v>
      </c>
      <c r="C17" s="21"/>
      <c r="D17" s="21"/>
      <c r="E17" s="21"/>
      <c r="F17" s="21"/>
      <c r="G17" s="21"/>
      <c r="H17" s="21"/>
    </row>
    <row r="18" spans="2:8" ht="16.5" thickBot="1">
      <c r="B18" s="12" t="s">
        <v>15</v>
      </c>
      <c r="C18" s="21"/>
      <c r="D18" s="21"/>
      <c r="E18" s="21"/>
      <c r="F18" s="21"/>
      <c r="G18" s="21"/>
      <c r="H18" s="21"/>
    </row>
    <row r="19" spans="2:8" ht="16.5" hidden="1" outlineLevel="1" thickBot="1">
      <c r="B19" s="12"/>
      <c r="C19" s="21"/>
      <c r="D19" s="21"/>
      <c r="E19" s="21"/>
      <c r="F19" s="21"/>
      <c r="G19" s="21"/>
      <c r="H19" s="21"/>
    </row>
    <row r="20" spans="2:8" ht="16.5" hidden="1" outlineLevel="1" thickBot="1">
      <c r="B20" s="12"/>
      <c r="C20" s="21"/>
      <c r="D20" s="21"/>
      <c r="E20" s="21"/>
      <c r="F20" s="21"/>
      <c r="G20" s="21"/>
      <c r="H20" s="21"/>
    </row>
    <row r="21" spans="2:8" ht="16.5" hidden="1" outlineLevel="1" thickBot="1">
      <c r="B21" s="12"/>
      <c r="C21" s="21"/>
      <c r="D21" s="21"/>
      <c r="E21" s="21"/>
      <c r="F21" s="21"/>
      <c r="G21" s="21"/>
      <c r="H21" s="21"/>
    </row>
    <row r="22" spans="2:8" ht="16.5" collapsed="1" thickBot="1">
      <c r="B22" s="12" t="s">
        <v>20</v>
      </c>
      <c r="C22" s="21"/>
      <c r="D22" s="21"/>
      <c r="E22" s="21"/>
      <c r="F22" s="21"/>
      <c r="G22" s="21"/>
      <c r="H22" s="21"/>
    </row>
    <row r="23" spans="2:8" ht="16.5" thickBot="1">
      <c r="B23" s="12" t="s">
        <v>21</v>
      </c>
      <c r="C23" s="21"/>
      <c r="D23" s="21"/>
      <c r="E23" s="21"/>
      <c r="F23" s="21"/>
      <c r="G23" s="21"/>
      <c r="H23" s="21"/>
    </row>
    <row r="24" spans="2:8" ht="16.5" hidden="1" outlineLevel="1" thickBot="1">
      <c r="B24" s="12"/>
      <c r="C24" s="21"/>
      <c r="D24" s="21"/>
      <c r="E24" s="21"/>
      <c r="F24" s="21"/>
      <c r="G24" s="21"/>
      <c r="H24" s="21"/>
    </row>
    <row r="25" spans="2:8" ht="16.5" hidden="1" outlineLevel="1" thickBot="1">
      <c r="B25" s="12"/>
      <c r="C25" s="21"/>
      <c r="D25" s="21"/>
      <c r="E25" s="21"/>
      <c r="F25" s="21"/>
      <c r="G25" s="21"/>
      <c r="H25" s="21"/>
    </row>
    <row r="26" spans="2:8" ht="16.5" hidden="1" outlineLevel="1" thickBot="1">
      <c r="B26" s="12"/>
      <c r="C26" s="21"/>
      <c r="D26" s="21"/>
      <c r="E26" s="21"/>
      <c r="F26" s="21"/>
      <c r="G26" s="21"/>
      <c r="H26" s="21"/>
    </row>
    <row r="27" spans="2:8" ht="26.25" collapsed="1" thickBot="1">
      <c r="B27" s="12" t="s">
        <v>23</v>
      </c>
      <c r="C27" s="21"/>
      <c r="D27" s="21"/>
      <c r="E27" s="21"/>
      <c r="F27" s="21"/>
      <c r="G27" s="21"/>
      <c r="H27" s="21"/>
    </row>
    <row r="28" spans="2:8" ht="16.5" thickBot="1">
      <c r="B28" s="12" t="s">
        <v>24</v>
      </c>
      <c r="C28" s="21"/>
      <c r="D28" s="21"/>
      <c r="E28" s="21">
        <v>6540</v>
      </c>
      <c r="F28" s="21">
        <v>113094</v>
      </c>
      <c r="G28" s="21">
        <v>-216032</v>
      </c>
      <c r="H28" s="21">
        <v>-146020</v>
      </c>
    </row>
    <row r="29" spans="2:8" ht="16.5" hidden="1" outlineLevel="1" thickBot="1">
      <c r="B29" s="12"/>
      <c r="C29" s="21"/>
      <c r="D29" s="21"/>
      <c r="E29" s="21"/>
      <c r="F29" s="21"/>
      <c r="G29" s="21"/>
      <c r="H29" s="21"/>
    </row>
    <row r="30" spans="2:8" ht="16.5" collapsed="1" thickBot="1">
      <c r="B30" s="12" t="s">
        <v>25</v>
      </c>
      <c r="C30" s="21"/>
      <c r="D30" s="21"/>
      <c r="E30" s="21"/>
      <c r="F30" s="21"/>
      <c r="G30" s="21"/>
      <c r="H30" s="21"/>
    </row>
    <row r="31" spans="2:8" ht="16.5" thickBot="1">
      <c r="B31" s="12" t="s">
        <v>22</v>
      </c>
      <c r="C31" s="21"/>
      <c r="D31" s="21"/>
      <c r="E31" s="21"/>
      <c r="F31" s="21"/>
      <c r="G31" s="21"/>
      <c r="H31" s="21"/>
    </row>
    <row r="32" spans="2:8" ht="29.25" customHeight="1" thickBot="1">
      <c r="B32" s="17" t="s">
        <v>26</v>
      </c>
      <c r="C32" s="21"/>
      <c r="D32" s="21"/>
      <c r="E32" s="21"/>
      <c r="F32" s="21"/>
      <c r="G32" s="21"/>
      <c r="H32" s="21"/>
    </row>
    <row r="33" spans="2:8" ht="29.25" customHeight="1" hidden="1" outlineLevel="1" thickBot="1">
      <c r="B33" s="17"/>
      <c r="C33" s="21"/>
      <c r="D33" s="21"/>
      <c r="E33" s="21"/>
      <c r="F33" s="21"/>
      <c r="G33" s="21"/>
      <c r="H33" s="21"/>
    </row>
    <row r="34" spans="2:8" ht="16.5" collapsed="1" thickBot="1">
      <c r="B34" s="12" t="s">
        <v>16</v>
      </c>
      <c r="C34" s="21"/>
      <c r="D34" s="21"/>
      <c r="E34" s="21"/>
      <c r="F34" s="21"/>
      <c r="G34" s="21"/>
      <c r="H34" s="21"/>
    </row>
    <row r="35" spans="2:8" ht="16.5" thickBot="1">
      <c r="B35" s="12"/>
      <c r="C35" s="21"/>
      <c r="D35" s="21"/>
      <c r="E35" s="21"/>
      <c r="F35" s="21"/>
      <c r="G35" s="21"/>
      <c r="H35" s="21"/>
    </row>
    <row r="36" spans="2:8" ht="16.5" thickBot="1">
      <c r="B36" s="14" t="s">
        <v>18</v>
      </c>
      <c r="C36" s="20">
        <f aca="true" t="shared" si="1" ref="C36:H36">+C10+C16</f>
        <v>18665300</v>
      </c>
      <c r="D36" s="20">
        <f t="shared" si="1"/>
        <v>4087140</v>
      </c>
      <c r="E36" s="20">
        <f t="shared" si="1"/>
        <v>403358</v>
      </c>
      <c r="F36" s="20">
        <f t="shared" si="1"/>
        <v>832507</v>
      </c>
      <c r="G36" s="20">
        <f t="shared" si="1"/>
        <v>2898718</v>
      </c>
      <c r="H36" s="20">
        <f t="shared" si="1"/>
        <v>3914049</v>
      </c>
    </row>
    <row r="37" spans="2:8" ht="16.5" thickBot="1">
      <c r="B37" s="12"/>
      <c r="C37" s="21"/>
      <c r="D37" s="21"/>
      <c r="E37" s="21"/>
      <c r="F37" s="21"/>
      <c r="G37" s="21"/>
      <c r="H37" s="21"/>
    </row>
    <row r="38" spans="2:8" ht="16.5" thickBot="1">
      <c r="B38" s="12" t="s">
        <v>19</v>
      </c>
      <c r="C38" s="22">
        <v>21</v>
      </c>
      <c r="D38" s="22">
        <v>21</v>
      </c>
      <c r="E38" s="22">
        <v>20</v>
      </c>
      <c r="F38" s="22">
        <v>21</v>
      </c>
      <c r="G38" s="22">
        <v>21</v>
      </c>
      <c r="H38" s="22">
        <v>21</v>
      </c>
    </row>
    <row r="39" ht="15.75">
      <c r="B39" s="16"/>
    </row>
  </sheetData>
  <sheetProtection/>
  <mergeCells count="5">
    <mergeCell ref="B3:H3"/>
    <mergeCell ref="B4:H4"/>
    <mergeCell ref="B5:H5"/>
    <mergeCell ref="B6:H6"/>
    <mergeCell ref="C8:C9"/>
  </mergeCells>
  <printOptions/>
  <pageMargins left="0.31496062992125984" right="0.31496062992125984" top="0.7480314960629921" bottom="0.7480314960629921" header="0.31496062992125984" footer="0.31496062992125984"/>
  <pageSetup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H39"/>
  <sheetViews>
    <sheetView zoomScalePageLayoutView="0" workbookViewId="0" topLeftCell="A1">
      <selection activeCell="K32" sqref="K32"/>
    </sheetView>
  </sheetViews>
  <sheetFormatPr defaultColWidth="9.00390625" defaultRowHeight="15.75" outlineLevelRow="1"/>
  <cols>
    <col min="1" max="1" width="4.25390625" style="0" customWidth="1"/>
    <col min="2" max="2" width="38.00390625" style="0" customWidth="1"/>
  </cols>
  <sheetData>
    <row r="3" spans="2:8" ht="15.75">
      <c r="B3" s="53" t="s">
        <v>10</v>
      </c>
      <c r="C3" s="53"/>
      <c r="D3" s="53"/>
      <c r="E3" s="53"/>
      <c r="F3" s="53"/>
      <c r="G3" s="53"/>
      <c r="H3" s="53"/>
    </row>
    <row r="4" spans="2:8" ht="15.75">
      <c r="B4" s="53" t="str">
        <f>'Pol+Pr'!B9:I9</f>
        <v>към 31.12.2017 г.</v>
      </c>
      <c r="C4" s="53"/>
      <c r="D4" s="53"/>
      <c r="E4" s="53"/>
      <c r="F4" s="53"/>
      <c r="G4" s="53"/>
      <c r="H4" s="53"/>
    </row>
    <row r="5" spans="2:8" ht="16.5" thickBot="1">
      <c r="B5" s="53" t="s">
        <v>2</v>
      </c>
      <c r="C5" s="53"/>
      <c r="D5" s="53"/>
      <c r="E5" s="53"/>
      <c r="F5" s="53"/>
      <c r="G5" s="53"/>
      <c r="H5" s="53"/>
    </row>
    <row r="6" spans="2:8" ht="32.25" customHeight="1" thickBot="1">
      <c r="B6" s="64" t="str">
        <f>CONCATENATE('Pol+Pr'!B28,"  ",'Pol+Pr'!C28)</f>
        <v>1700.02.05  Бюджетна програма „Координация и мониторинг на научния потенциал за интегриране в европейското изследователско пространство и глобалната информационна мрежа”</v>
      </c>
      <c r="C6" s="65"/>
      <c r="D6" s="65"/>
      <c r="E6" s="65"/>
      <c r="F6" s="65"/>
      <c r="G6" s="65"/>
      <c r="H6" s="66"/>
    </row>
    <row r="7" spans="2:8" ht="21.75" customHeight="1">
      <c r="B7" s="36" t="s">
        <v>11</v>
      </c>
      <c r="C7" s="3" t="s">
        <v>52</v>
      </c>
      <c r="D7" s="3" t="s">
        <v>6</v>
      </c>
      <c r="E7" s="3" t="s">
        <v>7</v>
      </c>
      <c r="F7" s="3" t="s">
        <v>7</v>
      </c>
      <c r="G7" s="3" t="s">
        <v>7</v>
      </c>
      <c r="H7" s="3" t="s">
        <v>7</v>
      </c>
    </row>
    <row r="8" spans="2:8" ht="12.75" customHeight="1">
      <c r="B8" s="36" t="s">
        <v>3</v>
      </c>
      <c r="C8" s="58" t="s">
        <v>69</v>
      </c>
      <c r="D8" s="4" t="s">
        <v>70</v>
      </c>
      <c r="E8" s="4" t="s">
        <v>8</v>
      </c>
      <c r="F8" s="4" t="s">
        <v>8</v>
      </c>
      <c r="G8" s="4" t="s">
        <v>8</v>
      </c>
      <c r="H8" s="4" t="s">
        <v>8</v>
      </c>
    </row>
    <row r="9" spans="2:8" ht="39" thickBot="1">
      <c r="B9" s="7"/>
      <c r="C9" s="59"/>
      <c r="D9" s="5"/>
      <c r="E9" s="6" t="s">
        <v>71</v>
      </c>
      <c r="F9" s="6" t="s">
        <v>72</v>
      </c>
      <c r="G9" s="6" t="s">
        <v>73</v>
      </c>
      <c r="H9" s="6" t="s">
        <v>74</v>
      </c>
    </row>
    <row r="10" spans="2:8" ht="16.5" thickBot="1">
      <c r="B10" s="14" t="s">
        <v>12</v>
      </c>
      <c r="C10" s="20">
        <f aca="true" t="shared" si="0" ref="C10:H10">SUM(C12:C14)</f>
        <v>4517700</v>
      </c>
      <c r="D10" s="20">
        <f t="shared" si="0"/>
        <v>8436123</v>
      </c>
      <c r="E10" s="20">
        <f t="shared" si="0"/>
        <v>267217</v>
      </c>
      <c r="F10" s="20">
        <f t="shared" si="0"/>
        <v>749280</v>
      </c>
      <c r="G10" s="20">
        <f t="shared" si="0"/>
        <v>1262867</v>
      </c>
      <c r="H10" s="20">
        <f t="shared" si="0"/>
        <v>7856561</v>
      </c>
    </row>
    <row r="11" spans="2:8" ht="16.5" thickBot="1">
      <c r="B11" s="12" t="s">
        <v>13</v>
      </c>
      <c r="C11" s="21"/>
      <c r="D11" s="21"/>
      <c r="E11" s="21"/>
      <c r="F11" s="21"/>
      <c r="G11" s="21"/>
      <c r="H11" s="21"/>
    </row>
    <row r="12" spans="2:8" ht="16.5" thickBot="1">
      <c r="B12" s="15" t="s">
        <v>14</v>
      </c>
      <c r="C12" s="21">
        <v>710700</v>
      </c>
      <c r="D12" s="21">
        <v>908137</v>
      </c>
      <c r="E12" s="21">
        <v>181042</v>
      </c>
      <c r="F12" s="21">
        <v>442703</v>
      </c>
      <c r="G12" s="21">
        <v>663511</v>
      </c>
      <c r="H12" s="21">
        <v>906828</v>
      </c>
    </row>
    <row r="13" spans="2:8" ht="16.5" thickBot="1">
      <c r="B13" s="15" t="s">
        <v>15</v>
      </c>
      <c r="C13" s="21">
        <v>3807000</v>
      </c>
      <c r="D13" s="21">
        <v>6615346</v>
      </c>
      <c r="E13" s="21">
        <v>86175</v>
      </c>
      <c r="F13" s="21">
        <v>306577</v>
      </c>
      <c r="G13" s="21">
        <v>599356</v>
      </c>
      <c r="H13" s="21">
        <v>6037158</v>
      </c>
    </row>
    <row r="14" spans="2:8" ht="16.5" thickBot="1">
      <c r="B14" s="15" t="s">
        <v>16</v>
      </c>
      <c r="C14" s="21"/>
      <c r="D14" s="21">
        <v>912640</v>
      </c>
      <c r="E14" s="21">
        <v>0</v>
      </c>
      <c r="F14" s="21">
        <v>0</v>
      </c>
      <c r="G14" s="21">
        <v>0</v>
      </c>
      <c r="H14" s="21">
        <v>912575</v>
      </c>
    </row>
    <row r="15" spans="2:8" ht="16.5" thickBot="1">
      <c r="B15" s="12"/>
      <c r="C15" s="21"/>
      <c r="D15" s="21"/>
      <c r="E15" s="21"/>
      <c r="F15" s="21"/>
      <c r="G15" s="21"/>
      <c r="H15" s="21"/>
    </row>
    <row r="16" spans="2:8" ht="26.25" thickBot="1">
      <c r="B16" s="14" t="s">
        <v>17</v>
      </c>
      <c r="C16" s="20">
        <f aca="true" t="shared" si="1" ref="C16:H16">SUM(C18,C22,C23,C27,C28,C30,C31,C32,C34)</f>
        <v>5763000</v>
      </c>
      <c r="D16" s="20">
        <f t="shared" si="1"/>
        <v>10820042</v>
      </c>
      <c r="E16" s="20">
        <f t="shared" si="1"/>
        <v>6260473</v>
      </c>
      <c r="F16" s="20">
        <f t="shared" si="1"/>
        <v>6388019</v>
      </c>
      <c r="G16" s="20">
        <f t="shared" si="1"/>
        <v>8055693</v>
      </c>
      <c r="H16" s="20">
        <f t="shared" si="1"/>
        <v>10813176</v>
      </c>
    </row>
    <row r="17" spans="2:8" ht="16.5" thickBot="1">
      <c r="B17" s="12" t="s">
        <v>13</v>
      </c>
      <c r="C17" s="21"/>
      <c r="D17" s="21"/>
      <c r="E17" s="21"/>
      <c r="F17" s="21"/>
      <c r="G17" s="21"/>
      <c r="H17" s="21"/>
    </row>
    <row r="18" spans="2:8" ht="16.5" thickBot="1">
      <c r="B18" s="12" t="s">
        <v>15</v>
      </c>
      <c r="C18" s="21"/>
      <c r="D18" s="21"/>
      <c r="E18" s="21"/>
      <c r="F18" s="21"/>
      <c r="G18" s="21"/>
      <c r="H18" s="21"/>
    </row>
    <row r="19" spans="2:8" ht="16.5" hidden="1" outlineLevel="1" thickBot="1">
      <c r="B19" s="12"/>
      <c r="C19" s="21"/>
      <c r="D19" s="21"/>
      <c r="E19" s="21"/>
      <c r="F19" s="21"/>
      <c r="G19" s="21"/>
      <c r="H19" s="21"/>
    </row>
    <row r="20" spans="2:8" ht="16.5" hidden="1" outlineLevel="1" thickBot="1">
      <c r="B20" s="12"/>
      <c r="C20" s="21"/>
      <c r="D20" s="21"/>
      <c r="E20" s="21"/>
      <c r="F20" s="21"/>
      <c r="G20" s="21"/>
      <c r="H20" s="21"/>
    </row>
    <row r="21" spans="2:8" ht="16.5" hidden="1" outlineLevel="1" thickBot="1">
      <c r="B21" s="12"/>
      <c r="C21" s="21"/>
      <c r="D21" s="21"/>
      <c r="E21" s="21"/>
      <c r="F21" s="21"/>
      <c r="G21" s="21"/>
      <c r="H21" s="21"/>
    </row>
    <row r="22" spans="2:8" ht="16.5" collapsed="1" thickBot="1">
      <c r="B22" s="12" t="s">
        <v>20</v>
      </c>
      <c r="C22" s="21"/>
      <c r="D22" s="21"/>
      <c r="E22" s="21"/>
      <c r="F22" s="21"/>
      <c r="G22" s="21"/>
      <c r="H22" s="21"/>
    </row>
    <row r="23" spans="2:8" ht="16.5" thickBot="1">
      <c r="B23" s="12" t="s">
        <v>21</v>
      </c>
      <c r="C23" s="21"/>
      <c r="D23" s="21"/>
      <c r="E23" s="21"/>
      <c r="F23" s="21"/>
      <c r="G23" s="21"/>
      <c r="H23" s="21"/>
    </row>
    <row r="24" spans="2:8" ht="16.5" hidden="1" outlineLevel="1" thickBot="1">
      <c r="B24" s="12"/>
      <c r="C24" s="21"/>
      <c r="D24" s="21"/>
      <c r="E24" s="21"/>
      <c r="F24" s="21"/>
      <c r="G24" s="21"/>
      <c r="H24" s="21"/>
    </row>
    <row r="25" spans="2:8" ht="16.5" hidden="1" outlineLevel="1" thickBot="1">
      <c r="B25" s="12"/>
      <c r="C25" s="21"/>
      <c r="D25" s="21"/>
      <c r="E25" s="21"/>
      <c r="F25" s="21"/>
      <c r="G25" s="21"/>
      <c r="H25" s="21"/>
    </row>
    <row r="26" spans="2:8" ht="16.5" hidden="1" outlineLevel="1" thickBot="1">
      <c r="B26" s="12"/>
      <c r="C26" s="21"/>
      <c r="D26" s="21"/>
      <c r="E26" s="21"/>
      <c r="F26" s="21"/>
      <c r="G26" s="21"/>
      <c r="H26" s="21"/>
    </row>
    <row r="27" spans="2:8" ht="26.25" collapsed="1" thickBot="1">
      <c r="B27" s="12" t="s">
        <v>23</v>
      </c>
      <c r="C27" s="21"/>
      <c r="D27" s="21">
        <v>78650</v>
      </c>
      <c r="E27" s="21">
        <v>0</v>
      </c>
      <c r="F27" s="21">
        <v>78650</v>
      </c>
      <c r="G27" s="21">
        <v>78650</v>
      </c>
      <c r="H27" s="21">
        <v>78650</v>
      </c>
    </row>
    <row r="28" spans="2:8" ht="16.5" thickBot="1">
      <c r="B28" s="12" t="s">
        <v>24</v>
      </c>
      <c r="C28" s="21">
        <v>260000</v>
      </c>
      <c r="D28" s="21">
        <v>260000</v>
      </c>
      <c r="E28" s="21">
        <v>253369</v>
      </c>
      <c r="F28" s="21">
        <v>253369</v>
      </c>
      <c r="G28" s="21">
        <v>253369</v>
      </c>
      <c r="H28" s="21">
        <v>253369</v>
      </c>
    </row>
    <row r="29" spans="2:8" ht="72" customHeight="1" thickBot="1">
      <c r="B29" s="27" t="s">
        <v>64</v>
      </c>
      <c r="C29" s="28">
        <v>260000</v>
      </c>
      <c r="D29" s="28">
        <v>260000</v>
      </c>
      <c r="E29" s="28">
        <v>253369</v>
      </c>
      <c r="F29" s="28">
        <v>253369</v>
      </c>
      <c r="G29" s="28">
        <v>253369</v>
      </c>
      <c r="H29" s="28">
        <v>253369</v>
      </c>
    </row>
    <row r="30" spans="2:8" ht="16.5" thickBot="1">
      <c r="B30" s="12" t="s">
        <v>25</v>
      </c>
      <c r="C30" s="21"/>
      <c r="D30" s="21"/>
      <c r="E30" s="21"/>
      <c r="F30" s="21"/>
      <c r="G30" s="21"/>
      <c r="H30" s="21"/>
    </row>
    <row r="31" spans="2:8" ht="16.5" thickBot="1">
      <c r="B31" s="12" t="s">
        <v>22</v>
      </c>
      <c r="C31" s="21">
        <v>5503000</v>
      </c>
      <c r="D31" s="21">
        <v>10481392</v>
      </c>
      <c r="E31" s="21">
        <v>6007104</v>
      </c>
      <c r="F31" s="21">
        <v>6056000</v>
      </c>
      <c r="G31" s="21">
        <v>7723674</v>
      </c>
      <c r="H31" s="21">
        <v>10481157</v>
      </c>
    </row>
    <row r="32" spans="2:8" ht="29.25" customHeight="1" thickBot="1">
      <c r="B32" s="17" t="s">
        <v>26</v>
      </c>
      <c r="C32" s="21"/>
      <c r="D32" s="21"/>
      <c r="E32" s="21"/>
      <c r="F32" s="21"/>
      <c r="G32" s="21"/>
      <c r="H32" s="21"/>
    </row>
    <row r="33" spans="2:8" ht="29.25" customHeight="1" hidden="1" outlineLevel="1" thickBot="1">
      <c r="B33" s="17"/>
      <c r="C33" s="21"/>
      <c r="D33" s="21"/>
      <c r="E33" s="21"/>
      <c r="F33" s="21"/>
      <c r="G33" s="21"/>
      <c r="H33" s="21"/>
    </row>
    <row r="34" spans="2:8" ht="16.5" collapsed="1" thickBot="1">
      <c r="B34" s="12" t="s">
        <v>16</v>
      </c>
      <c r="C34" s="21"/>
      <c r="D34" s="21"/>
      <c r="E34" s="21"/>
      <c r="F34" s="21"/>
      <c r="G34" s="21"/>
      <c r="H34" s="21"/>
    </row>
    <row r="35" spans="2:8" ht="16.5" thickBot="1">
      <c r="B35" s="12"/>
      <c r="C35" s="21"/>
      <c r="D35" s="21"/>
      <c r="E35" s="21"/>
      <c r="F35" s="21"/>
      <c r="G35" s="21"/>
      <c r="H35" s="21"/>
    </row>
    <row r="36" spans="2:8" ht="16.5" thickBot="1">
      <c r="B36" s="14" t="s">
        <v>18</v>
      </c>
      <c r="C36" s="20">
        <f aca="true" t="shared" si="2" ref="C36:H36">+C10+C16</f>
        <v>10280700</v>
      </c>
      <c r="D36" s="20">
        <f t="shared" si="2"/>
        <v>19256165</v>
      </c>
      <c r="E36" s="20">
        <f t="shared" si="2"/>
        <v>6527690</v>
      </c>
      <c r="F36" s="20">
        <f t="shared" si="2"/>
        <v>7137299</v>
      </c>
      <c r="G36" s="20">
        <f t="shared" si="2"/>
        <v>9318560</v>
      </c>
      <c r="H36" s="20">
        <f t="shared" si="2"/>
        <v>18669737</v>
      </c>
    </row>
    <row r="37" spans="2:8" ht="16.5" thickBot="1">
      <c r="B37" s="12"/>
      <c r="C37" s="21"/>
      <c r="D37" s="21"/>
      <c r="E37" s="21"/>
      <c r="F37" s="21"/>
      <c r="G37" s="21"/>
      <c r="H37" s="21"/>
    </row>
    <row r="38" spans="2:8" ht="16.5" thickBot="1">
      <c r="B38" s="12" t="s">
        <v>19</v>
      </c>
      <c r="C38" s="22">
        <v>43</v>
      </c>
      <c r="D38" s="22">
        <v>43</v>
      </c>
      <c r="E38" s="22">
        <v>42</v>
      </c>
      <c r="F38" s="22">
        <v>44</v>
      </c>
      <c r="G38" s="22">
        <v>43</v>
      </c>
      <c r="H38" s="22">
        <v>43</v>
      </c>
    </row>
    <row r="39" ht="15.75">
      <c r="B39" s="16"/>
    </row>
  </sheetData>
  <sheetProtection/>
  <mergeCells count="5">
    <mergeCell ref="B3:H3"/>
    <mergeCell ref="B4:H4"/>
    <mergeCell ref="B5:H5"/>
    <mergeCell ref="B6:H6"/>
    <mergeCell ref="C8:C9"/>
  </mergeCells>
  <printOptions/>
  <pageMargins left="0.31496062992125984" right="0.31496062992125984" top="0.7480314960629921" bottom="0.7480314960629921" header="0.31496062992125984" footer="0.31496062992125984"/>
  <pageSetup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H39"/>
  <sheetViews>
    <sheetView zoomScalePageLayoutView="0" workbookViewId="0" topLeftCell="A1">
      <selection activeCell="K36" sqref="K36"/>
    </sheetView>
  </sheetViews>
  <sheetFormatPr defaultColWidth="9.00390625" defaultRowHeight="15.75" outlineLevelRow="1"/>
  <cols>
    <col min="1" max="1" width="4.625" style="0" customWidth="1"/>
    <col min="2" max="2" width="38.00390625" style="0" customWidth="1"/>
  </cols>
  <sheetData>
    <row r="3" spans="2:8" ht="15.75">
      <c r="B3" s="53" t="s">
        <v>10</v>
      </c>
      <c r="C3" s="53"/>
      <c r="D3" s="53"/>
      <c r="E3" s="53"/>
      <c r="F3" s="53"/>
      <c r="G3" s="53"/>
      <c r="H3" s="53"/>
    </row>
    <row r="4" spans="2:8" ht="15.75">
      <c r="B4" s="53" t="str">
        <f>'Pol+Pr'!B9:I9</f>
        <v>към 31.12.2017 г.</v>
      </c>
      <c r="C4" s="53"/>
      <c r="D4" s="53"/>
      <c r="E4" s="53"/>
      <c r="F4" s="53"/>
      <c r="G4" s="53"/>
      <c r="H4" s="53"/>
    </row>
    <row r="5" spans="2:8" ht="16.5" thickBot="1">
      <c r="B5" s="53" t="s">
        <v>2</v>
      </c>
      <c r="C5" s="53"/>
      <c r="D5" s="53"/>
      <c r="E5" s="53"/>
      <c r="F5" s="53"/>
      <c r="G5" s="53"/>
      <c r="H5" s="53"/>
    </row>
    <row r="6" spans="2:8" ht="32.25" customHeight="1" thickBot="1">
      <c r="B6" s="64" t="str">
        <f>CONCATENATE('Pol+Pr'!B30,"  ",'Pol+Pr'!C30)</f>
        <v>1700.03.00  Бюджетна програма „Администрация”</v>
      </c>
      <c r="C6" s="65"/>
      <c r="D6" s="65"/>
      <c r="E6" s="65"/>
      <c r="F6" s="65"/>
      <c r="G6" s="65"/>
      <c r="H6" s="66"/>
    </row>
    <row r="7" spans="2:8" ht="21.75" customHeight="1">
      <c r="B7" s="36" t="s">
        <v>11</v>
      </c>
      <c r="C7" s="3" t="s">
        <v>52</v>
      </c>
      <c r="D7" s="3" t="s">
        <v>6</v>
      </c>
      <c r="E7" s="3" t="s">
        <v>7</v>
      </c>
      <c r="F7" s="3" t="s">
        <v>7</v>
      </c>
      <c r="G7" s="3" t="s">
        <v>7</v>
      </c>
      <c r="H7" s="3" t="s">
        <v>7</v>
      </c>
    </row>
    <row r="8" spans="2:8" ht="12.75" customHeight="1">
      <c r="B8" s="36" t="s">
        <v>3</v>
      </c>
      <c r="C8" s="58" t="s">
        <v>69</v>
      </c>
      <c r="D8" s="4" t="s">
        <v>70</v>
      </c>
      <c r="E8" s="4" t="s">
        <v>8</v>
      </c>
      <c r="F8" s="4" t="s">
        <v>8</v>
      </c>
      <c r="G8" s="4" t="s">
        <v>8</v>
      </c>
      <c r="H8" s="4" t="s">
        <v>8</v>
      </c>
    </row>
    <row r="9" spans="2:8" ht="39" thickBot="1">
      <c r="B9" s="7"/>
      <c r="C9" s="59"/>
      <c r="D9" s="5"/>
      <c r="E9" s="6" t="s">
        <v>71</v>
      </c>
      <c r="F9" s="6" t="s">
        <v>72</v>
      </c>
      <c r="G9" s="6" t="s">
        <v>73</v>
      </c>
      <c r="H9" s="6" t="s">
        <v>74</v>
      </c>
    </row>
    <row r="10" spans="2:8" ht="16.5" thickBot="1">
      <c r="B10" s="14" t="s">
        <v>12</v>
      </c>
      <c r="C10" s="20">
        <f aca="true" t="shared" si="0" ref="C10:H10">SUM(C12:C14)</f>
        <v>6424500</v>
      </c>
      <c r="D10" s="20">
        <f t="shared" si="0"/>
        <v>6563287</v>
      </c>
      <c r="E10" s="20">
        <f t="shared" si="0"/>
        <v>1902953</v>
      </c>
      <c r="F10" s="20">
        <f t="shared" si="0"/>
        <v>3339602</v>
      </c>
      <c r="G10" s="20">
        <f t="shared" si="0"/>
        <v>4653940</v>
      </c>
      <c r="H10" s="20">
        <f t="shared" si="0"/>
        <v>6420811</v>
      </c>
    </row>
    <row r="11" spans="2:8" ht="16.5" thickBot="1">
      <c r="B11" s="12" t="s">
        <v>13</v>
      </c>
      <c r="C11" s="21"/>
      <c r="D11" s="21"/>
      <c r="E11" s="21"/>
      <c r="F11" s="21"/>
      <c r="G11" s="21"/>
      <c r="H11" s="21"/>
    </row>
    <row r="12" spans="2:8" ht="16.5" thickBot="1">
      <c r="B12" s="15" t="s">
        <v>14</v>
      </c>
      <c r="C12" s="21">
        <v>4518500</v>
      </c>
      <c r="D12" s="34">
        <v>4654904</v>
      </c>
      <c r="E12" s="21">
        <v>1164067</v>
      </c>
      <c r="F12" s="21">
        <v>2246670</v>
      </c>
      <c r="G12" s="21">
        <v>3393452</v>
      </c>
      <c r="H12" s="21">
        <v>4635412</v>
      </c>
    </row>
    <row r="13" spans="2:8" ht="16.5" thickBot="1">
      <c r="B13" s="15" t="s">
        <v>15</v>
      </c>
      <c r="C13" s="21">
        <v>1906000</v>
      </c>
      <c r="D13" s="34">
        <v>1714488</v>
      </c>
      <c r="E13" s="21">
        <v>738886</v>
      </c>
      <c r="F13" s="21">
        <v>1083954</v>
      </c>
      <c r="G13" s="21">
        <v>1235989</v>
      </c>
      <c r="H13" s="21">
        <v>1623319</v>
      </c>
    </row>
    <row r="14" spans="2:8" ht="16.5" thickBot="1">
      <c r="B14" s="15" t="s">
        <v>16</v>
      </c>
      <c r="C14" s="21"/>
      <c r="D14" s="34">
        <v>193895</v>
      </c>
      <c r="E14" s="21">
        <v>0</v>
      </c>
      <c r="F14" s="21">
        <v>8978</v>
      </c>
      <c r="G14" s="21">
        <v>24499</v>
      </c>
      <c r="H14" s="21">
        <v>162080</v>
      </c>
    </row>
    <row r="15" spans="2:8" ht="16.5" thickBot="1">
      <c r="B15" s="12"/>
      <c r="C15" s="21"/>
      <c r="D15" s="21"/>
      <c r="E15" s="21"/>
      <c r="F15" s="21"/>
      <c r="G15" s="21"/>
      <c r="H15" s="21"/>
    </row>
    <row r="16" spans="2:8" ht="26.25" thickBot="1">
      <c r="B16" s="14" t="s">
        <v>17</v>
      </c>
      <c r="C16" s="20">
        <f>SUM(C18,C22,C23,C27,C28,C30,C31,C32,C34)</f>
        <v>0</v>
      </c>
      <c r="D16" s="20">
        <f>SUM(D18,D22,D23,D27,D28,D30,D31,D32,D34)</f>
        <v>6421</v>
      </c>
      <c r="E16" s="20">
        <f>SUM(E18,E22,E23,E27,E28,E30,E31,E32,E34)</f>
        <v>0</v>
      </c>
      <c r="F16" s="20">
        <f>SUM(F18,F22,F23,F27,F28,F30,F31,F32,F34)</f>
        <v>3482</v>
      </c>
      <c r="G16" s="20">
        <f>SUM(G18:G34)</f>
        <v>3482</v>
      </c>
      <c r="H16" s="20">
        <f>SUM(H18:H34)</f>
        <v>5894</v>
      </c>
    </row>
    <row r="17" spans="2:8" ht="16.5" thickBot="1">
      <c r="B17" s="12" t="s">
        <v>13</v>
      </c>
      <c r="C17" s="21"/>
      <c r="D17" s="21"/>
      <c r="E17" s="21"/>
      <c r="F17" s="21"/>
      <c r="G17" s="21"/>
      <c r="H17" s="21"/>
    </row>
    <row r="18" spans="2:8" ht="16.5" thickBot="1">
      <c r="B18" s="12" t="s">
        <v>15</v>
      </c>
      <c r="C18" s="21"/>
      <c r="D18" s="21"/>
      <c r="E18" s="21"/>
      <c r="F18" s="21"/>
      <c r="G18" s="21"/>
      <c r="H18" s="21"/>
    </row>
    <row r="19" spans="2:8" ht="16.5" hidden="1" outlineLevel="1" thickBot="1">
      <c r="B19" s="12"/>
      <c r="C19" s="21"/>
      <c r="D19" s="21"/>
      <c r="E19" s="21"/>
      <c r="F19" s="21"/>
      <c r="G19" s="21"/>
      <c r="H19" s="21"/>
    </row>
    <row r="20" spans="2:8" ht="16.5" hidden="1" outlineLevel="1" thickBot="1">
      <c r="B20" s="12"/>
      <c r="C20" s="21"/>
      <c r="D20" s="21"/>
      <c r="E20" s="21"/>
      <c r="F20" s="21"/>
      <c r="G20" s="21"/>
      <c r="H20" s="21"/>
    </row>
    <row r="21" spans="2:8" ht="16.5" hidden="1" outlineLevel="1" thickBot="1">
      <c r="B21" s="12"/>
      <c r="C21" s="21"/>
      <c r="D21" s="21"/>
      <c r="E21" s="21"/>
      <c r="F21" s="21"/>
      <c r="G21" s="21"/>
      <c r="H21" s="21"/>
    </row>
    <row r="22" spans="2:8" ht="16.5" collapsed="1" thickBot="1">
      <c r="B22" s="12" t="s">
        <v>20</v>
      </c>
      <c r="C22" s="21"/>
      <c r="D22" s="21">
        <v>5841</v>
      </c>
      <c r="E22" s="21">
        <v>0</v>
      </c>
      <c r="F22" s="21">
        <v>3482</v>
      </c>
      <c r="G22" s="21">
        <v>3482</v>
      </c>
      <c r="H22" s="21">
        <v>5840</v>
      </c>
    </row>
    <row r="23" spans="2:8" ht="16.5" thickBot="1">
      <c r="B23" s="12" t="s">
        <v>21</v>
      </c>
      <c r="C23" s="21"/>
      <c r="D23" s="21"/>
      <c r="E23" s="21"/>
      <c r="F23" s="21"/>
      <c r="G23" s="21"/>
      <c r="H23" s="21"/>
    </row>
    <row r="24" spans="2:8" ht="16.5" hidden="1" outlineLevel="1" thickBot="1">
      <c r="B24" s="12"/>
      <c r="C24" s="21"/>
      <c r="D24" s="21"/>
      <c r="E24" s="21"/>
      <c r="F24" s="21"/>
      <c r="G24" s="21"/>
      <c r="H24" s="21"/>
    </row>
    <row r="25" spans="2:8" ht="16.5" hidden="1" outlineLevel="1" thickBot="1">
      <c r="B25" s="12"/>
      <c r="C25" s="21"/>
      <c r="D25" s="21"/>
      <c r="E25" s="21"/>
      <c r="F25" s="21"/>
      <c r="G25" s="21"/>
      <c r="H25" s="21"/>
    </row>
    <row r="26" spans="2:8" ht="16.5" hidden="1" outlineLevel="1" thickBot="1">
      <c r="B26" s="12"/>
      <c r="C26" s="21"/>
      <c r="D26" s="21"/>
      <c r="E26" s="21"/>
      <c r="F26" s="21"/>
      <c r="G26" s="21"/>
      <c r="H26" s="21"/>
    </row>
    <row r="27" spans="2:8" ht="26.25" collapsed="1" thickBot="1">
      <c r="B27" s="12" t="s">
        <v>23</v>
      </c>
      <c r="C27" s="21"/>
      <c r="D27" s="21">
        <v>580</v>
      </c>
      <c r="E27" s="21">
        <v>0</v>
      </c>
      <c r="F27" s="21">
        <v>0</v>
      </c>
      <c r="G27" s="21">
        <v>0</v>
      </c>
      <c r="H27" s="21">
        <v>54</v>
      </c>
    </row>
    <row r="28" spans="2:8" ht="16.5" thickBot="1">
      <c r="B28" s="12" t="s">
        <v>24</v>
      </c>
      <c r="C28" s="21"/>
      <c r="D28" s="21"/>
      <c r="E28" s="21"/>
      <c r="F28" s="21"/>
      <c r="G28" s="21"/>
      <c r="H28" s="21"/>
    </row>
    <row r="29" spans="2:8" ht="16.5" hidden="1" outlineLevel="1" thickBot="1">
      <c r="B29" s="12"/>
      <c r="C29" s="21"/>
      <c r="D29" s="21"/>
      <c r="E29" s="21"/>
      <c r="F29" s="21"/>
      <c r="G29" s="21"/>
      <c r="H29" s="21"/>
    </row>
    <row r="30" spans="2:8" ht="16.5" collapsed="1" thickBot="1">
      <c r="B30" s="12" t="s">
        <v>25</v>
      </c>
      <c r="C30" s="21"/>
      <c r="D30" s="21"/>
      <c r="E30" s="21"/>
      <c r="F30" s="21"/>
      <c r="G30" s="21"/>
      <c r="H30" s="21"/>
    </row>
    <row r="31" spans="2:8" ht="16.5" thickBot="1">
      <c r="B31" s="12" t="s">
        <v>22</v>
      </c>
      <c r="C31" s="21"/>
      <c r="D31" s="21"/>
      <c r="E31" s="21"/>
      <c r="F31" s="21"/>
      <c r="G31" s="21"/>
      <c r="H31" s="21"/>
    </row>
    <row r="32" spans="2:8" ht="29.25" customHeight="1" thickBot="1">
      <c r="B32" s="17" t="s">
        <v>26</v>
      </c>
      <c r="C32" s="21"/>
      <c r="D32" s="21"/>
      <c r="E32" s="21"/>
      <c r="F32" s="21"/>
      <c r="G32" s="21"/>
      <c r="H32" s="21"/>
    </row>
    <row r="33" spans="2:8" ht="29.25" customHeight="1" hidden="1" outlineLevel="1" thickBot="1">
      <c r="B33" s="17"/>
      <c r="C33" s="21"/>
      <c r="D33" s="21"/>
      <c r="E33" s="21"/>
      <c r="F33" s="21"/>
      <c r="G33" s="21"/>
      <c r="H33" s="21"/>
    </row>
    <row r="34" spans="2:8" ht="16.5" collapsed="1" thickBot="1">
      <c r="B34" s="12" t="s">
        <v>16</v>
      </c>
      <c r="C34" s="21"/>
      <c r="D34" s="21"/>
      <c r="E34" s="21"/>
      <c r="F34" s="21"/>
      <c r="G34" s="21"/>
      <c r="H34" s="21"/>
    </row>
    <row r="35" spans="2:8" ht="16.5" thickBot="1">
      <c r="B35" s="12"/>
      <c r="C35" s="21"/>
      <c r="D35" s="21"/>
      <c r="E35" s="21"/>
      <c r="F35" s="21"/>
      <c r="G35" s="21"/>
      <c r="H35" s="21"/>
    </row>
    <row r="36" spans="2:8" ht="16.5" thickBot="1">
      <c r="B36" s="14" t="s">
        <v>18</v>
      </c>
      <c r="C36" s="20">
        <f aca="true" t="shared" si="1" ref="C36:H36">+C10+C16</f>
        <v>6424500</v>
      </c>
      <c r="D36" s="20">
        <f t="shared" si="1"/>
        <v>6569708</v>
      </c>
      <c r="E36" s="20">
        <f t="shared" si="1"/>
        <v>1902953</v>
      </c>
      <c r="F36" s="20">
        <f t="shared" si="1"/>
        <v>3343084</v>
      </c>
      <c r="G36" s="20">
        <f t="shared" si="1"/>
        <v>4657422</v>
      </c>
      <c r="H36" s="20">
        <f t="shared" si="1"/>
        <v>6426705</v>
      </c>
    </row>
    <row r="37" spans="2:8" ht="16.5" thickBot="1">
      <c r="B37" s="12"/>
      <c r="C37" s="21"/>
      <c r="D37" s="21"/>
      <c r="E37" s="21"/>
      <c r="F37" s="21"/>
      <c r="G37" s="21"/>
      <c r="H37" s="21"/>
    </row>
    <row r="38" spans="2:8" ht="16.5" thickBot="1">
      <c r="B38" s="12" t="s">
        <v>19</v>
      </c>
      <c r="C38" s="22">
        <v>301</v>
      </c>
      <c r="D38" s="22">
        <v>301</v>
      </c>
      <c r="E38" s="22">
        <v>291</v>
      </c>
      <c r="F38" s="22">
        <v>291</v>
      </c>
      <c r="G38" s="22">
        <v>291</v>
      </c>
      <c r="H38" s="22">
        <v>288</v>
      </c>
    </row>
    <row r="39" ht="15.75">
      <c r="B39" s="16"/>
    </row>
  </sheetData>
  <sheetProtection/>
  <mergeCells count="5">
    <mergeCell ref="B3:H3"/>
    <mergeCell ref="B4:H4"/>
    <mergeCell ref="B5:H5"/>
    <mergeCell ref="B6:H6"/>
    <mergeCell ref="C8:C9"/>
  </mergeCells>
  <printOptions/>
  <pageMargins left="0.31496062992125984" right="0.31496062992125984" top="0.7480314960629921" bottom="0.7480314960629921" header="0.31496062992125984" footer="0.31496062992125984"/>
  <pageSetup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H39"/>
  <sheetViews>
    <sheetView zoomScalePageLayoutView="0" workbookViewId="0" topLeftCell="A1">
      <selection activeCell="K37" sqref="K37"/>
    </sheetView>
  </sheetViews>
  <sheetFormatPr defaultColWidth="9.00390625" defaultRowHeight="15.75"/>
  <cols>
    <col min="2" max="2" width="38.00390625" style="0" customWidth="1"/>
    <col min="3" max="4" width="9.50390625" style="0" bestFit="1" customWidth="1"/>
    <col min="5" max="5" width="9.125" style="0" bestFit="1" customWidth="1"/>
    <col min="6" max="6" width="11.625" style="0" customWidth="1"/>
    <col min="7" max="7" width="10.875" style="0" customWidth="1"/>
    <col min="8" max="8" width="9.875" style="0" customWidth="1"/>
  </cols>
  <sheetData>
    <row r="3" spans="2:8" ht="15.75">
      <c r="B3" s="53" t="s">
        <v>10</v>
      </c>
      <c r="C3" s="53"/>
      <c r="D3" s="53"/>
      <c r="E3" s="53"/>
      <c r="F3" s="53"/>
      <c r="G3" s="53"/>
      <c r="H3" s="53"/>
    </row>
    <row r="4" spans="2:8" ht="15.75">
      <c r="B4" s="53" t="str">
        <f>'Pol+Pr'!B9:I9</f>
        <v>към 31.12.2017 г.</v>
      </c>
      <c r="C4" s="53"/>
      <c r="D4" s="53"/>
      <c r="E4" s="53"/>
      <c r="F4" s="53"/>
      <c r="G4" s="53"/>
      <c r="H4" s="53"/>
    </row>
    <row r="5" spans="2:8" ht="16.5" thickBot="1">
      <c r="B5" s="53" t="s">
        <v>2</v>
      </c>
      <c r="C5" s="53"/>
      <c r="D5" s="53"/>
      <c r="E5" s="53"/>
      <c r="F5" s="53"/>
      <c r="G5" s="53"/>
      <c r="H5" s="53"/>
    </row>
    <row r="6" spans="2:8" ht="32.25" customHeight="1" thickBot="1">
      <c r="B6" s="64"/>
      <c r="C6" s="65"/>
      <c r="D6" s="65"/>
      <c r="E6" s="65"/>
      <c r="F6" s="65"/>
      <c r="G6" s="65"/>
      <c r="H6" s="66"/>
    </row>
    <row r="7" spans="2:8" ht="21.75" customHeight="1">
      <c r="B7" s="36" t="s">
        <v>11</v>
      </c>
      <c r="C7" s="3" t="s">
        <v>52</v>
      </c>
      <c r="D7" s="3" t="s">
        <v>6</v>
      </c>
      <c r="E7" s="3" t="s">
        <v>7</v>
      </c>
      <c r="F7" s="3" t="s">
        <v>7</v>
      </c>
      <c r="G7" s="3" t="s">
        <v>7</v>
      </c>
      <c r="H7" s="3" t="s">
        <v>7</v>
      </c>
    </row>
    <row r="8" spans="2:8" ht="12.75" customHeight="1">
      <c r="B8" s="36" t="s">
        <v>3</v>
      </c>
      <c r="C8" s="58" t="s">
        <v>69</v>
      </c>
      <c r="D8" s="4" t="s">
        <v>70</v>
      </c>
      <c r="E8" s="4" t="s">
        <v>8</v>
      </c>
      <c r="F8" s="4" t="s">
        <v>8</v>
      </c>
      <c r="G8" s="4" t="s">
        <v>8</v>
      </c>
      <c r="H8" s="4" t="s">
        <v>8</v>
      </c>
    </row>
    <row r="9" spans="2:8" ht="26.25" thickBot="1">
      <c r="B9" s="7"/>
      <c r="C9" s="59"/>
      <c r="D9" s="5"/>
      <c r="E9" s="6" t="s">
        <v>71</v>
      </c>
      <c r="F9" s="6" t="s">
        <v>72</v>
      </c>
      <c r="G9" s="6" t="s">
        <v>73</v>
      </c>
      <c r="H9" s="6" t="s">
        <v>74</v>
      </c>
    </row>
    <row r="10" spans="2:8" ht="16.5" thickBot="1">
      <c r="B10" s="14" t="s">
        <v>12</v>
      </c>
      <c r="C10" s="20">
        <f aca="true" t="shared" si="0" ref="C10:H10">SUM(C12:C14)</f>
        <v>326654400</v>
      </c>
      <c r="D10" s="20">
        <f t="shared" si="0"/>
        <v>338575203.306</v>
      </c>
      <c r="E10" s="20">
        <f t="shared" si="0"/>
        <v>56972080</v>
      </c>
      <c r="F10" s="20">
        <f t="shared" si="0"/>
        <v>128516795</v>
      </c>
      <c r="G10" s="20">
        <f t="shared" si="0"/>
        <v>197407005</v>
      </c>
      <c r="H10" s="20">
        <f t="shared" si="0"/>
        <v>322712454</v>
      </c>
    </row>
    <row r="11" spans="2:8" ht="16.5" thickBot="1">
      <c r="B11" s="12" t="s">
        <v>13</v>
      </c>
      <c r="C11" s="21"/>
      <c r="D11" s="21"/>
      <c r="E11" s="21"/>
      <c r="F11" s="21"/>
      <c r="G11" s="21"/>
      <c r="H11" s="21"/>
    </row>
    <row r="12" spans="2:8" ht="16.5" thickBot="1">
      <c r="B12" s="15" t="s">
        <v>14</v>
      </c>
      <c r="C12" s="21">
        <f>'Pr(1)'!C12+'Pr(2)'!C12+'Pr(3)'!C12+'Pr(4)'!C12+'Pr(5)'!C12+'Pr(6)'!C12+'Pr(7)'!C12+'Pr(8)'!C12+'Pr(9)'!C12+'Pr(10)'!C12+'Pr(11)'!C12+'Pr(12)'!C12</f>
        <v>228417800</v>
      </c>
      <c r="D12" s="21">
        <f>'Pr(1)'!D12+'Pr(2)'!D12+'Pr(3)'!D12+'Pr(4)'!D12+'Pr(5)'!D12+'Pr(6)'!D12+'Pr(7)'!D12+'Pr(8)'!D12+'Pr(9)'!D12+'Pr(10)'!D12+'Pr(11)'!D12+'Pr(12)'!D12</f>
        <v>231053780.306</v>
      </c>
      <c r="E12" s="21">
        <f>'Pr(1)'!E12+'Pr(2)'!E12+'Pr(3)'!E12+'Pr(4)'!E12+'Pr(5)'!E12+'Pr(6)'!E12+'Pr(7)'!E12+'Pr(8)'!E12+'Pr(9)'!E12+'Pr(10)'!E12+'Pr(11)'!E12+'Pr(12)'!E12</f>
        <v>47825482</v>
      </c>
      <c r="F12" s="21">
        <f>'Pr(1)'!F12+'Pr(2)'!F12+'Pr(3)'!F12+'Pr(4)'!F12+'Pr(5)'!F12+'Pr(6)'!F12+'Pr(7)'!F12+'Pr(8)'!F12+'Pr(9)'!F12+'Pr(10)'!F12+'Pr(11)'!F12+'Pr(12)'!F12</f>
        <v>99569916</v>
      </c>
      <c r="G12" s="21">
        <f>'Pr(1)'!G12+'Pr(2)'!G12+'Pr(3)'!G12+'Pr(4)'!G12+'Pr(5)'!G12+'Pr(6)'!G12+'Pr(7)'!G12+'Pr(8)'!G12+'Pr(9)'!G12+'Pr(10)'!G12+'Pr(11)'!G12+'Pr(12)'!G12</f>
        <v>153982804</v>
      </c>
      <c r="H12" s="21">
        <f>'Pr(1)'!H12+'Pr(2)'!H12+'Pr(3)'!H12+'Pr(4)'!H12+'Pr(5)'!H12+'Pr(6)'!H12+'Pr(7)'!H12+'Pr(8)'!H12+'Pr(9)'!H12+'Pr(10)'!H12+'Pr(11)'!H12+'Pr(12)'!H12</f>
        <v>226307475</v>
      </c>
    </row>
    <row r="13" spans="2:8" ht="16.5" thickBot="1">
      <c r="B13" s="15" t="s">
        <v>15</v>
      </c>
      <c r="C13" s="21">
        <f>'Pr(1)'!C13+'Pr(2)'!C13+'Pr(3)'!C13+'Pr(4)'!C13+'Pr(5)'!C13+'Pr(6)'!C13+'Pr(7)'!C13+'Pr(8)'!C13+'Pr(9)'!C13+'Pr(10)'!C13+'Pr(11)'!C13+'Pr(12)'!C13</f>
        <v>95481600</v>
      </c>
      <c r="D13" s="21">
        <f>'Pr(1)'!D13+'Pr(2)'!D13+'Pr(3)'!D13+'Pr(4)'!D13+'Pr(5)'!D13+'Pr(6)'!D13+'Pr(7)'!D13+'Pr(8)'!D13+'Pr(9)'!D13+'Pr(10)'!D13+'Pr(11)'!D13+'Pr(12)'!D13</f>
        <v>72866111</v>
      </c>
      <c r="E13" s="21">
        <f>'Pr(1)'!E13+'Pr(2)'!E13+'Pr(3)'!E13+'Pr(4)'!E13+'Pr(5)'!E13+'Pr(6)'!E13+'Pr(7)'!E13+'Pr(8)'!E13+'Pr(9)'!E13+'Pr(10)'!E13+'Pr(11)'!E13+'Pr(12)'!E13</f>
        <v>8767044</v>
      </c>
      <c r="F13" s="21">
        <f>'Pr(1)'!F13+'Pr(2)'!F13+'Pr(3)'!F13+'Pr(4)'!F13+'Pr(5)'!F13+'Pr(6)'!F13+'Pr(7)'!F13+'Pr(8)'!F13+'Pr(9)'!F13+'Pr(10)'!F13+'Pr(11)'!F13+'Pr(12)'!F13</f>
        <v>20058561</v>
      </c>
      <c r="G13" s="21">
        <f>'Pr(1)'!G13+'Pr(2)'!G13+'Pr(3)'!G13+'Pr(4)'!G13+'Pr(5)'!G13+'Pr(6)'!G13+'Pr(7)'!G13+'Pr(8)'!G13+'Pr(9)'!G13+'Pr(10)'!G13+'Pr(11)'!G13+'Pr(12)'!G13</f>
        <v>32411968</v>
      </c>
      <c r="H13" s="21">
        <f>'Pr(1)'!H13+'Pr(2)'!H13+'Pr(3)'!H13+'Pr(4)'!H13+'Pr(5)'!H13+'Pr(6)'!H13+'Pr(7)'!H13+'Pr(8)'!H13+'Pr(9)'!H13+'Pr(10)'!H13+'Pr(11)'!H13+'Pr(12)'!H13</f>
        <v>62179151</v>
      </c>
    </row>
    <row r="14" spans="2:8" ht="16.5" thickBot="1">
      <c r="B14" s="15" t="s">
        <v>16</v>
      </c>
      <c r="C14" s="21">
        <f>'Pr(1)'!C14+'Pr(2)'!C14+'Pr(3)'!C14+'Pr(4)'!C14+'Pr(5)'!C14+'Pr(6)'!C14+'Pr(7)'!C14+'Pr(8)'!C14+'Pr(9)'!C14+'Pr(10)'!C14+'Pr(11)'!C14+'Pr(12)'!C14</f>
        <v>2755000</v>
      </c>
      <c r="D14" s="21">
        <f>'Pr(1)'!D14+'Pr(2)'!D14+'Pr(3)'!D14+'Pr(4)'!D14+'Pr(5)'!D14+'Pr(6)'!D14+'Pr(7)'!D14+'Pr(8)'!D14+'Pr(9)'!D14+'Pr(10)'!D14+'Pr(11)'!D14+'Pr(12)'!D14</f>
        <v>34655312</v>
      </c>
      <c r="E14" s="21">
        <f>'Pr(1)'!E14+'Pr(2)'!E14+'Pr(3)'!E14+'Pr(4)'!E14+'Pr(5)'!E14+'Pr(6)'!E14+'Pr(7)'!E14+'Pr(8)'!E14+'Pr(9)'!E14+'Pr(10)'!E14+'Pr(11)'!E14+'Pr(12)'!E14</f>
        <v>379554</v>
      </c>
      <c r="F14" s="21">
        <f>'Pr(1)'!F14+'Pr(2)'!F14+'Pr(3)'!F14+'Pr(4)'!F14+'Pr(5)'!F14+'Pr(6)'!F14+'Pr(7)'!F14+'Pr(8)'!F14+'Pr(9)'!F14+'Pr(10)'!F14+'Pr(11)'!F14+'Pr(12)'!F14</f>
        <v>8888318</v>
      </c>
      <c r="G14" s="21">
        <f>'Pr(1)'!G14+'Pr(2)'!G14+'Pr(3)'!G14+'Pr(4)'!G14+'Pr(5)'!G14+'Pr(6)'!G14+'Pr(7)'!G14+'Pr(8)'!G14+'Pr(9)'!G14+'Pr(10)'!G14+'Pr(11)'!G14+'Pr(12)'!G14</f>
        <v>11012233</v>
      </c>
      <c r="H14" s="21">
        <f>'Pr(1)'!H14+'Pr(2)'!H14+'Pr(3)'!H14+'Pr(4)'!H14+'Pr(5)'!H14+'Pr(6)'!H14+'Pr(7)'!H14+'Pr(8)'!H14+'Pr(9)'!H14+'Pr(10)'!H14+'Pr(11)'!H14+'Pr(12)'!H14</f>
        <v>34225828</v>
      </c>
    </row>
    <row r="15" spans="2:8" ht="16.5" thickBot="1">
      <c r="B15" s="12"/>
      <c r="C15" s="21"/>
      <c r="D15" s="21"/>
      <c r="E15" s="21"/>
      <c r="F15" s="21"/>
      <c r="G15" s="21"/>
      <c r="H15" s="21"/>
    </row>
    <row r="16" spans="2:8" ht="26.25" thickBot="1">
      <c r="B16" s="14" t="s">
        <v>17</v>
      </c>
      <c r="C16" s="20">
        <f aca="true" t="shared" si="1" ref="C16:H16">SUM(C18,C22,C23,C27,C28,C30,C31,C32,C34)</f>
        <v>159437700</v>
      </c>
      <c r="D16" s="20">
        <f t="shared" si="1"/>
        <v>40858784</v>
      </c>
      <c r="E16" s="20">
        <f t="shared" si="1"/>
        <v>10587759</v>
      </c>
      <c r="F16" s="20">
        <f t="shared" si="1"/>
        <v>15574007</v>
      </c>
      <c r="G16" s="20">
        <f t="shared" si="1"/>
        <v>22527235</v>
      </c>
      <c r="H16" s="20">
        <f t="shared" si="1"/>
        <v>35512490</v>
      </c>
    </row>
    <row r="17" spans="2:8" ht="16.5" thickBot="1">
      <c r="B17" s="12" t="s">
        <v>13</v>
      </c>
      <c r="C17" s="21"/>
      <c r="D17" s="21"/>
      <c r="E17" s="21"/>
      <c r="F17" s="21"/>
      <c r="G17" s="21"/>
      <c r="H17" s="21"/>
    </row>
    <row r="18" spans="2:8" ht="16.5" thickBot="1">
      <c r="B18" s="12" t="s">
        <v>65</v>
      </c>
      <c r="C18" s="21">
        <f>'Pr(1)'!C18+'Pr(2)'!C18+'Pr(3)'!C18+'Pr(4)'!C18+'Pr(5)'!C18+'Pr(6)'!C18+'Pr(7)'!C18+'Pr(8)'!C18+'Pr(9)'!C18+'Pr(10)'!C18+'Pr(11)'!C18+'Pr(12)'!C18</f>
        <v>130098000</v>
      </c>
      <c r="D18" s="21">
        <f>'Pr(1)'!D18+'Pr(2)'!D18+'Pr(3)'!D18+'Pr(4)'!D18+'Pr(5)'!D18+'Pr(6)'!D18+'Pr(7)'!D18+'Pr(8)'!D18+'Pr(9)'!D18+'Pr(10)'!D18+'Pr(11)'!D18+'Pr(12)'!D18</f>
        <v>4337765</v>
      </c>
      <c r="E18" s="21">
        <f>'Pr(1)'!E18+'Pr(2)'!E18+'Pr(3)'!E18+'Pr(4)'!E18+'Pr(5)'!E18+'Pr(6)'!E18+'Pr(7)'!E18+'Pr(8)'!E18+'Pr(9)'!E18+'Pr(10)'!E18+'Pr(11)'!E18+'Pr(12)'!E18</f>
        <v>0</v>
      </c>
      <c r="F18" s="21">
        <f>'Pr(1)'!F18+'Pr(2)'!F18+'Pr(3)'!F18+'Pr(4)'!F18+'Pr(5)'!F18+'Pr(6)'!F18+'Pr(7)'!F18+'Pr(8)'!F18+'Pr(9)'!F18+'Pr(10)'!F18+'Pr(11)'!F18+'Pr(12)'!F18</f>
        <v>444744</v>
      </c>
      <c r="G18" s="21">
        <f>'Pr(1)'!G18+'Pr(2)'!G18+'Pr(3)'!G18+'Pr(4)'!G18+'Pr(5)'!G18+'Pr(6)'!G18+'Pr(7)'!G18+'Pr(8)'!G18+'Pr(9)'!G18+'Pr(10)'!G18+'Pr(11)'!G18+'Pr(12)'!G18</f>
        <v>907255</v>
      </c>
      <c r="H18" s="21">
        <f>'Pr(1)'!H18+'Pr(2)'!H18+'Pr(3)'!H18+'Pr(4)'!H18+'Pr(5)'!H18+'Pr(6)'!H18+'Pr(7)'!H18+'Pr(8)'!H18+'Pr(9)'!H18+'Pr(10)'!H18+'Pr(11)'!H18+'Pr(12)'!H18</f>
        <v>2078306</v>
      </c>
    </row>
    <row r="19" spans="2:8" ht="16.5" thickBot="1">
      <c r="B19" s="12"/>
      <c r="C19" s="21">
        <f>'Pr(1)'!C19+'Pr(2)'!C19+'Pr(3)'!C19+'Pr(4)'!C19+'Pr(5)'!C19+'Pr(6)'!C19+'Pr(7)'!C19+'Pr(8)'!C19+'Pr(9)'!C19+'Pr(10)'!C19+'Pr(11)'!C19+'Pr(12)'!C19</f>
        <v>113598000</v>
      </c>
      <c r="D19" s="21">
        <f>'Pr(1)'!D19+'Pr(2)'!D19+'Pr(3)'!D19+'Pr(4)'!D19+'Pr(5)'!D19+'Pr(6)'!D19+'Pr(7)'!D19+'Pr(8)'!D19+'Pr(9)'!D19+'Pr(10)'!D19+'Pr(11)'!D19+'Pr(12)'!D19</f>
        <v>3700840</v>
      </c>
      <c r="E19" s="21">
        <f>'Pr(1)'!E19+'Pr(2)'!E19+'Pr(3)'!E19+'Pr(4)'!E19+'Pr(5)'!E19+'Pr(6)'!E19+'Pr(7)'!E19+'Pr(8)'!E19+'Pr(9)'!E19+'Pr(10)'!E19+'Pr(11)'!E19+'Pr(12)'!E19</f>
        <v>0</v>
      </c>
      <c r="F19" s="21">
        <f>'Pr(1)'!F19+'Pr(2)'!F19+'Pr(3)'!F19+'Pr(4)'!F19+'Pr(5)'!F19+'Pr(6)'!F19+'Pr(7)'!F19+'Pr(8)'!F19+'Pr(9)'!F19+'Pr(10)'!F19+'Pr(11)'!F19+'Pr(12)'!F19</f>
        <v>444744</v>
      </c>
      <c r="G19" s="21">
        <f>'Pr(1)'!G19+'Pr(2)'!G19+'Pr(3)'!G19+'Pr(4)'!G19+'Pr(5)'!G19+'Pr(6)'!G19+'Pr(7)'!G19+'Pr(8)'!G19+'Pr(9)'!G19+'Pr(10)'!G19+'Pr(11)'!G19+'Pr(12)'!G19</f>
        <v>907255</v>
      </c>
      <c r="H19" s="21">
        <f>'Pr(1)'!H19+'Pr(2)'!H19+'Pr(3)'!H19+'Pr(4)'!H19+'Pr(5)'!H19+'Pr(6)'!H19+'Pr(7)'!H19+'Pr(8)'!H19+'Pr(9)'!H19+'Pr(10)'!H19+'Pr(11)'!H19+'Pr(12)'!H19</f>
        <v>1599827</v>
      </c>
    </row>
    <row r="20" spans="2:8" ht="16.5" thickBot="1">
      <c r="B20" s="12"/>
      <c r="C20" s="21">
        <f>'Pr(1)'!C20+'Pr(2)'!C20+'Pr(3)'!C20+'Pr(4)'!C20+'Pr(5)'!C20+'Pr(6)'!C20+'Pr(7)'!C20+'Pr(8)'!C20+'Pr(9)'!C20+'Pr(10)'!C20+'Pr(11)'!C20+'Pr(12)'!C20</f>
        <v>16100000</v>
      </c>
      <c r="D20" s="21">
        <f>'Pr(1)'!D20+'Pr(2)'!D20+'Pr(3)'!D20+'Pr(4)'!D20+'Pr(5)'!D20+'Pr(6)'!D20+'Pr(7)'!D20+'Pr(8)'!D20+'Pr(9)'!D20+'Pr(10)'!D20+'Pr(11)'!D20+'Pr(12)'!D20</f>
        <v>158425</v>
      </c>
      <c r="E20" s="21">
        <f>'Pr(1)'!E20+'Pr(2)'!E20+'Pr(3)'!E20+'Pr(4)'!E20+'Pr(5)'!E20+'Pr(6)'!E20+'Pr(7)'!E20+'Pr(8)'!E20+'Pr(9)'!E20+'Pr(10)'!E20+'Pr(11)'!E20+'Pr(12)'!E20</f>
        <v>0</v>
      </c>
      <c r="F20" s="21">
        <f>'Pr(1)'!F20+'Pr(2)'!F20+'Pr(3)'!F20+'Pr(4)'!F20+'Pr(5)'!F20+'Pr(6)'!F20+'Pr(7)'!F20+'Pr(8)'!F20+'Pr(9)'!F20+'Pr(10)'!F20+'Pr(11)'!F20+'Pr(12)'!F20</f>
        <v>0</v>
      </c>
      <c r="G20" s="21">
        <f>'Pr(1)'!G20+'Pr(2)'!G20+'Pr(3)'!G20+'Pr(4)'!G20+'Pr(5)'!G20+'Pr(6)'!G20+'Pr(7)'!G20+'Pr(8)'!G20+'Pr(9)'!G20+'Pr(10)'!G20+'Pr(11)'!G20+'Pr(12)'!G20</f>
        <v>0</v>
      </c>
      <c r="H20" s="21">
        <f>'Pr(1)'!H20+'Pr(2)'!H20+'Pr(3)'!H20+'Pr(4)'!H20+'Pr(5)'!H20+'Pr(6)'!H20+'Pr(7)'!H20+'Pr(8)'!H20+'Pr(9)'!H20+'Pr(10)'!H20+'Pr(11)'!H20+'Pr(12)'!H20</f>
        <v>0</v>
      </c>
    </row>
    <row r="21" spans="2:8" ht="16.5" thickBot="1">
      <c r="B21" s="12"/>
      <c r="C21" s="21">
        <f>'Pr(1)'!C21+'Pr(2)'!C21+'Pr(3)'!C21+'Pr(4)'!C21+'Pr(5)'!C21+'Pr(6)'!C21+'Pr(7)'!C21+'Pr(8)'!C21+'Pr(9)'!C21+'Pr(10)'!C21+'Pr(11)'!C21+'Pr(12)'!C21</f>
        <v>400000</v>
      </c>
      <c r="D21" s="21">
        <f>'Pr(1)'!D21+'Pr(2)'!D21+'Pr(3)'!D21+'Pr(4)'!D21+'Pr(5)'!D21+'Pr(6)'!D21+'Pr(7)'!D21+'Pr(8)'!D21+'Pr(9)'!D21+'Pr(10)'!D21+'Pr(11)'!D21+'Pr(12)'!D21</f>
        <v>478500</v>
      </c>
      <c r="E21" s="21">
        <f>'Pr(1)'!E21+'Pr(2)'!E21+'Pr(3)'!E21+'Pr(4)'!E21+'Pr(5)'!E21+'Pr(6)'!E21+'Pr(7)'!E21+'Pr(8)'!E21+'Pr(9)'!E21+'Pr(10)'!E21+'Pr(11)'!E21+'Pr(12)'!E21</f>
        <v>0</v>
      </c>
      <c r="F21" s="21">
        <f>'Pr(1)'!F21+'Pr(2)'!F21+'Pr(3)'!F21+'Pr(4)'!F21+'Pr(5)'!F21+'Pr(6)'!F21+'Pr(7)'!F21+'Pr(8)'!F21+'Pr(9)'!F21+'Pr(10)'!F21+'Pr(11)'!F21+'Pr(12)'!F21</f>
        <v>0</v>
      </c>
      <c r="G21" s="21">
        <f>'Pr(1)'!G21+'Pr(2)'!G21+'Pr(3)'!G21+'Pr(4)'!G21+'Pr(5)'!G21+'Pr(6)'!G21+'Pr(7)'!G21+'Pr(8)'!G21+'Pr(9)'!G21+'Pr(10)'!G21+'Pr(11)'!G21+'Pr(12)'!G21</f>
        <v>0</v>
      </c>
      <c r="H21" s="21">
        <f>'Pr(1)'!H21+'Pr(2)'!H21+'Pr(3)'!H21+'Pr(4)'!H21+'Pr(5)'!H21+'Pr(6)'!H21+'Pr(7)'!H21+'Pr(8)'!H21+'Pr(9)'!H21+'Pr(10)'!H21+'Pr(11)'!H21+'Pr(12)'!H21</f>
        <v>478479</v>
      </c>
    </row>
    <row r="22" spans="2:8" ht="16.5" thickBot="1">
      <c r="B22" s="12" t="s">
        <v>20</v>
      </c>
      <c r="C22" s="21">
        <f>'Pr(1)'!C22+'Pr(2)'!C22+'Pr(3)'!C22+'Pr(4)'!C22+'Pr(5)'!C22+'Pr(6)'!C22+'Pr(7)'!C22+'Pr(8)'!C22+'Pr(9)'!C22+'Pr(10)'!C22+'Pr(11)'!C22+'Pr(12)'!C22</f>
        <v>0</v>
      </c>
      <c r="D22" s="21">
        <f>'Pr(1)'!D22+'Pr(2)'!D22+'Pr(3)'!D22+'Pr(4)'!D22+'Pr(5)'!D22+'Pr(6)'!D22+'Pr(7)'!D22+'Pr(8)'!D22+'Pr(9)'!D22+'Pr(10)'!D22+'Pr(11)'!D22+'Pr(12)'!D22</f>
        <v>5841</v>
      </c>
      <c r="E22" s="21">
        <f>'Pr(1)'!E22+'Pr(2)'!E22+'Pr(3)'!E22+'Pr(4)'!E22+'Pr(5)'!E22+'Pr(6)'!E22+'Pr(7)'!E22+'Pr(8)'!E22+'Pr(9)'!E22+'Pr(10)'!E22+'Pr(11)'!E22+'Pr(12)'!E22</f>
        <v>1021</v>
      </c>
      <c r="F22" s="21">
        <f>'Pr(1)'!F22+'Pr(2)'!F22+'Pr(3)'!F22+'Pr(4)'!F22+'Pr(5)'!F22+'Pr(6)'!F22+'Pr(7)'!F22+'Pr(8)'!F22+'Pr(9)'!F22+'Pr(10)'!F22+'Pr(11)'!F22+'Pr(12)'!F22</f>
        <v>-12617</v>
      </c>
      <c r="G22" s="21">
        <f>'Pr(1)'!G22+'Pr(2)'!G22+'Pr(3)'!G22+'Pr(4)'!G22+'Pr(5)'!G22+'Pr(6)'!G22+'Pr(7)'!G22+'Pr(8)'!G22+'Pr(9)'!G22+'Pr(10)'!G22+'Pr(11)'!G22+'Pr(12)'!G22</f>
        <v>-11992</v>
      </c>
      <c r="H22" s="21">
        <f>'Pr(1)'!H22+'Pr(2)'!H22+'Pr(3)'!H22+'Pr(4)'!H22+'Pr(5)'!H22+'Pr(6)'!H22+'Pr(7)'!H22+'Pr(8)'!H22+'Pr(9)'!H22+'Pr(10)'!H22+'Pr(11)'!H22+'Pr(12)'!H22</f>
        <v>-64317</v>
      </c>
    </row>
    <row r="23" spans="2:8" ht="16.5" thickBot="1">
      <c r="B23" s="12" t="s">
        <v>66</v>
      </c>
      <c r="C23" s="21">
        <f>'Pr(1)'!C23+'Pr(2)'!C23+'Pr(3)'!C23+'Pr(4)'!C23+'Pr(5)'!C23+'Pr(6)'!C23+'Pr(7)'!C23+'Pr(8)'!C23+'Pr(9)'!C23+'Pr(10)'!C23+'Pr(11)'!C23+'Pr(12)'!C23</f>
        <v>9136700</v>
      </c>
      <c r="D23" s="21">
        <f>'Pr(1)'!D23+'Pr(2)'!D23+'Pr(3)'!D23+'Pr(4)'!D23+'Pr(5)'!D23+'Pr(6)'!D23+'Pr(7)'!D23+'Pr(8)'!D23+'Pr(9)'!D23+'Pr(10)'!D23+'Pr(11)'!D23+'Pr(12)'!D23</f>
        <v>9562588</v>
      </c>
      <c r="E23" s="21">
        <f>'Pr(1)'!E23+'Pr(2)'!E23+'Pr(3)'!E23+'Pr(4)'!E23+'Pr(5)'!E23+'Pr(6)'!E23+'Pr(7)'!E23+'Pr(8)'!E23+'Pr(9)'!E23+'Pr(10)'!E23+'Pr(11)'!E23+'Pr(12)'!E23</f>
        <v>1898396</v>
      </c>
      <c r="F23" s="21">
        <f>'Pr(1)'!F23+'Pr(2)'!F23+'Pr(3)'!F23+'Pr(4)'!F23+'Pr(5)'!F23+'Pr(6)'!F23+'Pr(7)'!F23+'Pr(8)'!F23+'Pr(9)'!F23+'Pr(10)'!F23+'Pr(11)'!F23+'Pr(12)'!F23</f>
        <v>4000649</v>
      </c>
      <c r="G23" s="21">
        <f>'Pr(1)'!G23+'Pr(2)'!G23+'Pr(3)'!G23+'Pr(4)'!G23+'Pr(5)'!G23+'Pr(6)'!G23+'Pr(7)'!G23+'Pr(8)'!G23+'Pr(9)'!G23+'Pr(10)'!G23+'Pr(11)'!G23+'Pr(12)'!G23</f>
        <v>4305546</v>
      </c>
      <c r="H23" s="21">
        <f>'Pr(1)'!H23+'Pr(2)'!H23+'Pr(3)'!H23+'Pr(4)'!H23+'Pr(5)'!H23+'Pr(6)'!H23+'Pr(7)'!H23+'Pr(8)'!H23+'Pr(9)'!H23+'Pr(10)'!H23+'Pr(11)'!H23+'Pr(12)'!H23</f>
        <v>6824561</v>
      </c>
    </row>
    <row r="24" spans="2:8" ht="16.5" thickBot="1">
      <c r="B24" s="12"/>
      <c r="C24" s="21">
        <f>'Pr(1)'!C24+'Pr(2)'!C24+'Pr(3)'!C24+'Pr(4)'!C24+'Pr(5)'!C24+'Pr(6)'!C24+'Pr(7)'!C24+'Pr(8)'!C24+'Pr(9)'!C24+'Pr(10)'!C24+'Pr(11)'!C24+'Pr(12)'!C24</f>
        <v>9136700</v>
      </c>
      <c r="D24" s="21">
        <f>'Pr(1)'!D24+'Pr(2)'!D24+'Pr(3)'!D24+'Pr(4)'!D24+'Pr(5)'!D24+'Pr(6)'!D24+'Pr(7)'!D24+'Pr(8)'!D24+'Pr(9)'!D24+'Pr(10)'!D24+'Pr(11)'!D24+'Pr(12)'!D24</f>
        <v>9558928</v>
      </c>
      <c r="E24" s="21">
        <f>'Pr(1)'!E24+'Pr(2)'!E24+'Pr(3)'!E24+'Pr(4)'!E24+'Pr(5)'!E24+'Pr(6)'!E24+'Pr(7)'!E24+'Pr(8)'!E24+'Pr(9)'!E24+'Pr(10)'!E24+'Pr(11)'!E24+'Pr(12)'!E24</f>
        <v>1898396</v>
      </c>
      <c r="F24" s="21"/>
      <c r="G24" s="21"/>
      <c r="H24" s="21"/>
    </row>
    <row r="25" spans="2:8" ht="16.5" thickBot="1">
      <c r="B25" s="12"/>
      <c r="C25" s="21">
        <f>'Pr(1)'!C25+'Pr(2)'!C25+'Pr(3)'!C25+'Pr(4)'!C25+'Pr(5)'!C25+'Pr(6)'!C25+'Pr(7)'!C25+'Pr(8)'!C25+'Pr(9)'!C25+'Pr(10)'!C25+'Pr(11)'!C25+'Pr(12)'!C25</f>
        <v>0</v>
      </c>
      <c r="D25" s="21">
        <f>'Pr(1)'!D25+'Pr(2)'!D25+'Pr(3)'!D25+'Pr(4)'!D25+'Pr(5)'!D25+'Pr(6)'!D25+'Pr(7)'!D25+'Pr(8)'!D25+'Pr(9)'!D25+'Pr(10)'!D25+'Pr(11)'!D25+'Pr(12)'!D25</f>
        <v>0</v>
      </c>
      <c r="E25" s="21">
        <f>'Pr(1)'!E25+'Pr(2)'!E25+'Pr(3)'!E25+'Pr(4)'!E25+'Pr(5)'!E25+'Pr(6)'!E25+'Pr(7)'!E25+'Pr(8)'!E25+'Pr(9)'!E25+'Pr(10)'!E25+'Pr(11)'!E25+'Pr(12)'!E25</f>
        <v>0</v>
      </c>
      <c r="F25" s="21"/>
      <c r="G25" s="21"/>
      <c r="H25" s="21"/>
    </row>
    <row r="26" spans="2:8" ht="16.5" thickBot="1">
      <c r="B26" s="12"/>
      <c r="C26" s="21">
        <f>'Pr(1)'!C26+'Pr(2)'!C26+'Pr(3)'!C26+'Pr(4)'!C26+'Pr(5)'!C26+'Pr(6)'!C26+'Pr(7)'!C26+'Pr(8)'!C26+'Pr(9)'!C26+'Pr(10)'!C26+'Pr(11)'!C26+'Pr(12)'!C26</f>
        <v>0</v>
      </c>
      <c r="D26" s="21">
        <f>'Pr(1)'!D26+'Pr(2)'!D26+'Pr(3)'!D26+'Pr(4)'!D26+'Pr(5)'!D26+'Pr(6)'!D26+'Pr(7)'!D26+'Pr(8)'!D26+'Pr(9)'!D26+'Pr(10)'!D26+'Pr(11)'!D26+'Pr(12)'!D26</f>
        <v>0</v>
      </c>
      <c r="E26" s="21">
        <f>'Pr(1)'!E26+'Pr(2)'!E26+'Pr(3)'!E26+'Pr(4)'!E26+'Pr(5)'!E26+'Pr(6)'!E26+'Pr(7)'!E26+'Pr(8)'!E26+'Pr(9)'!E26+'Pr(10)'!E26+'Pr(11)'!E26+'Pr(12)'!E26</f>
        <v>0</v>
      </c>
      <c r="F26" s="21"/>
      <c r="G26" s="21"/>
      <c r="H26" s="21"/>
    </row>
    <row r="27" spans="2:8" ht="26.25" thickBot="1">
      <c r="B27" s="12" t="s">
        <v>23</v>
      </c>
      <c r="C27" s="21">
        <f>'Pr(1)'!C27+'Pr(2)'!C27+'Pr(3)'!C27+'Pr(4)'!C27+'Pr(5)'!C27+'Pr(6)'!C27+'Pr(7)'!C27+'Pr(8)'!C27+'Pr(9)'!C27+'Pr(10)'!C27+'Pr(11)'!C27+'Pr(12)'!C27</f>
        <v>0</v>
      </c>
      <c r="D27" s="21">
        <f>'Pr(1)'!D27+'Pr(2)'!D27+'Pr(3)'!D27+'Pr(4)'!D27+'Pr(5)'!D27+'Pr(6)'!D27+'Pr(7)'!D27+'Pr(8)'!D27+'Pr(9)'!D27+'Pr(10)'!D27+'Pr(11)'!D27+'Pr(12)'!D27</f>
        <v>134147</v>
      </c>
      <c r="E27" s="21">
        <f>'Pr(1)'!E27+'Pr(2)'!E27+'Pr(3)'!E27+'Pr(4)'!E27+'Pr(5)'!E27+'Pr(6)'!E27+'Pr(7)'!E27+'Pr(8)'!E27+'Pr(9)'!E27+'Pr(10)'!E27+'Pr(11)'!E27+'Pr(12)'!E27</f>
        <v>0</v>
      </c>
      <c r="F27" s="21">
        <f>'Pr(1)'!F27+'Pr(2)'!F27+'Pr(3)'!F27+'Pr(4)'!F27+'Pr(5)'!F27+'Pr(6)'!F27+'Pr(7)'!F27+'Pr(8)'!F27+'Pr(9)'!F27+'Pr(10)'!F27+'Pr(11)'!F27+'Pr(12)'!F27</f>
        <v>102667</v>
      </c>
      <c r="G27" s="21">
        <f>'Pr(1)'!G27+'Pr(2)'!G27+'Pr(3)'!G27+'Pr(4)'!G27+'Pr(5)'!G27+'Pr(6)'!G27+'Pr(7)'!G27+'Pr(8)'!G27+'Pr(9)'!G27+'Pr(10)'!G27+'Pr(11)'!G27+'Pr(12)'!G27</f>
        <v>116075</v>
      </c>
      <c r="H27" s="21">
        <f>'Pr(1)'!H27+'Pr(2)'!H27+'Pr(3)'!H27+'Pr(4)'!H27+'Pr(5)'!H27+'Pr(6)'!H27+'Pr(7)'!H27+'Pr(8)'!H27+'Pr(9)'!H27+'Pr(10)'!H27+'Pr(11)'!H27+'Pr(12)'!H27</f>
        <v>139002</v>
      </c>
    </row>
    <row r="28" spans="2:8" ht="16.5" thickBot="1">
      <c r="B28" s="12" t="s">
        <v>24</v>
      </c>
      <c r="C28" s="21">
        <f>'Pr(1)'!C28+'Pr(2)'!C28+'Pr(3)'!C28+'Pr(4)'!C28+'Pr(5)'!C28+'Pr(6)'!C28+'Pr(7)'!C28+'Pr(8)'!C28+'Pr(9)'!C28+'Pr(10)'!C28+'Pr(11)'!C28+'Pr(12)'!C28</f>
        <v>6260000</v>
      </c>
      <c r="D28" s="21">
        <f>'Pr(1)'!D28+'Pr(2)'!D28+'Pr(3)'!D28+'Pr(4)'!D28+'Pr(5)'!D28+'Pr(6)'!D28+'Pr(7)'!D28+'Pr(8)'!D28+'Pr(9)'!D28+'Pr(10)'!D28+'Pr(11)'!D28+'Pr(12)'!D28</f>
        <v>6913239</v>
      </c>
      <c r="E28" s="21">
        <f>'Pr(1)'!E28+'Pr(2)'!E28+'Pr(3)'!E28+'Pr(4)'!E28+'Pr(5)'!E28+'Pr(6)'!E28+'Pr(7)'!E28+'Pr(8)'!E28+'Pr(9)'!E28+'Pr(10)'!E28+'Pr(11)'!E28+'Pr(12)'!E28</f>
        <v>2290939</v>
      </c>
      <c r="F28" s="21">
        <f>'Pr(1)'!F28+'Pr(2)'!F28+'Pr(3)'!F28+'Pr(4)'!F28+'Pr(5)'!F28+'Pr(6)'!F28+'Pr(7)'!F28+'Pr(8)'!F28+'Pr(9)'!F28+'Pr(10)'!F28+'Pr(11)'!F28+'Pr(12)'!F28</f>
        <v>4512069</v>
      </c>
      <c r="G28" s="21">
        <f>'Pr(1)'!G28+'Pr(2)'!G28+'Pr(3)'!G28+'Pr(4)'!G28+'Pr(5)'!G28+'Pr(6)'!G28+'Pr(7)'!G28+'Pr(8)'!G28+'Pr(9)'!G28+'Pr(10)'!G28+'Pr(11)'!G28+'Pr(12)'!G28</f>
        <v>4747925</v>
      </c>
      <c r="H28" s="21">
        <f>'Pr(1)'!H28+'Pr(2)'!H28+'Pr(3)'!H28+'Pr(4)'!H28+'Pr(5)'!H28+'Pr(6)'!H28+'Pr(7)'!H28+'Pr(8)'!H28+'Pr(9)'!H28+'Pr(10)'!H28+'Pr(11)'!H28+'Pr(12)'!H28</f>
        <v>6711484</v>
      </c>
    </row>
    <row r="29" spans="2:8" ht="16.5" thickBot="1">
      <c r="B29" s="12"/>
      <c r="C29" s="21"/>
      <c r="D29" s="21"/>
      <c r="E29" s="21"/>
      <c r="F29" s="21"/>
      <c r="G29" s="21"/>
      <c r="H29" s="21"/>
    </row>
    <row r="30" spans="2:8" ht="16.5" thickBot="1">
      <c r="B30" s="12" t="s">
        <v>25</v>
      </c>
      <c r="C30" s="21">
        <f>'Pr(1)'!C30+'Pr(2)'!C30+'Pr(3)'!C30+'Pr(4)'!C30+'Pr(5)'!C30+'Pr(6)'!C30+'Pr(7)'!C30+'Pr(8)'!C30+'Pr(9)'!C30+'Pr(10)'!C30+'Pr(11)'!C30+'Pr(12)'!C30</f>
        <v>0</v>
      </c>
      <c r="D30" s="21">
        <f>'Pr(1)'!D30+'Pr(2)'!D30+'Pr(3)'!D30+'Pr(4)'!D30+'Pr(5)'!D30+'Pr(6)'!D30+'Pr(7)'!D30+'Pr(8)'!D30+'Pr(9)'!D30+'Pr(10)'!D30+'Pr(11)'!D30+'Pr(12)'!D30</f>
        <v>0</v>
      </c>
      <c r="E30" s="21">
        <f>'Pr(1)'!E30+'Pr(2)'!E30+'Pr(3)'!E30+'Pr(4)'!E30+'Pr(5)'!E30+'Pr(6)'!E30+'Pr(7)'!E30+'Pr(8)'!E30+'Pr(9)'!E30+'Pr(10)'!E30+'Pr(11)'!E30+'Pr(12)'!E30</f>
        <v>0</v>
      </c>
      <c r="F30" s="21">
        <f>'Pr(1)'!F30+'Pr(2)'!F30+'Pr(3)'!F30+'Pr(4)'!F30+'Pr(5)'!F30+'Pr(6)'!F30+'Pr(7)'!F30+'Pr(8)'!F30+'Pr(9)'!F30+'Pr(10)'!F30+'Pr(11)'!F30+'Pr(12)'!F30</f>
        <v>0</v>
      </c>
      <c r="G30" s="21">
        <f>'Pr(1)'!G30+'Pr(2)'!G30+'Pr(3)'!G30+'Pr(4)'!G30+'Pr(5)'!G30+'Pr(6)'!G30+'Pr(7)'!G30+'Pr(8)'!G30+'Pr(9)'!G30+'Pr(10)'!G30+'Pr(11)'!G30+'Pr(12)'!G30</f>
        <v>0</v>
      </c>
      <c r="H30" s="21">
        <f>'Pr(1)'!H30+'Pr(2)'!H30+'Pr(3)'!H30+'Pr(4)'!H30+'Pr(5)'!H30+'Pr(6)'!H30+'Pr(7)'!H30+'Pr(8)'!H30+'Pr(9)'!H30+'Pr(10)'!H30+'Pr(11)'!H30+'Pr(12)'!H30</f>
        <v>0</v>
      </c>
    </row>
    <row r="31" spans="2:8" ht="16.5" thickBot="1">
      <c r="B31" s="12" t="s">
        <v>22</v>
      </c>
      <c r="C31" s="21">
        <f>'Pr(1)'!C31+'Pr(2)'!C31+'Pr(3)'!C31+'Pr(4)'!C31+'Pr(5)'!C31+'Pr(6)'!C31+'Pr(7)'!C31+'Pr(8)'!C31+'Pr(9)'!C31+'Pr(10)'!C31+'Pr(11)'!C31+'Pr(12)'!C31</f>
        <v>5593000</v>
      </c>
      <c r="D31" s="21">
        <f>'Pr(1)'!D31+'Pr(2)'!D31+'Pr(3)'!D31+'Pr(4)'!D31+'Pr(5)'!D31+'Pr(6)'!D31+'Pr(7)'!D31+'Pr(8)'!D31+'Pr(9)'!D31+'Pr(10)'!D31+'Pr(11)'!D31+'Pr(12)'!D31</f>
        <v>10758540</v>
      </c>
      <c r="E31" s="21">
        <f>'Pr(1)'!E31+'Pr(2)'!E31+'Pr(3)'!E31+'Pr(4)'!E31+'Pr(5)'!E31+'Pr(6)'!E31+'Pr(7)'!E31+'Pr(8)'!E31+'Pr(9)'!E31+'Pr(10)'!E31+'Pr(11)'!E31+'Pr(12)'!E31</f>
        <v>6276548</v>
      </c>
      <c r="F31" s="21">
        <f>'Pr(1)'!F31+'Pr(2)'!F31+'Pr(3)'!F31+'Pr(4)'!F31+'Pr(5)'!F31+'Pr(6)'!F31+'Pr(7)'!F31+'Pr(8)'!F31+'Pr(9)'!F31+'Pr(10)'!F31+'Pr(11)'!F31+'Pr(12)'!F31</f>
        <v>6332249</v>
      </c>
      <c r="G31" s="21">
        <f>'Pr(1)'!G31+'Pr(2)'!G31+'Pr(3)'!G31+'Pr(4)'!G31+'Pr(5)'!G31+'Pr(6)'!G31+'Pr(7)'!G31+'Pr(8)'!G31+'Pr(9)'!G31+'Pr(10)'!G31+'Pr(11)'!G31+'Pr(12)'!G31</f>
        <v>7999923</v>
      </c>
      <c r="H31" s="21">
        <f>'Pr(1)'!H31+'Pr(2)'!H31+'Pr(3)'!H31+'Pr(4)'!H31+'Pr(5)'!H31+'Pr(6)'!H31+'Pr(7)'!H31+'Pr(8)'!H31+'Pr(9)'!H31+'Pr(10)'!H31+'Pr(11)'!H31+'Pr(12)'!H31</f>
        <v>10757556</v>
      </c>
    </row>
    <row r="32" spans="2:8" ht="29.25" customHeight="1" thickBot="1">
      <c r="B32" s="17" t="s">
        <v>26</v>
      </c>
      <c r="C32" s="21">
        <f>'Pr(1)'!C32+'Pr(2)'!C32+'Pr(3)'!C32+'Pr(4)'!C32+'Pr(5)'!C32+'Pr(6)'!C32+'Pr(7)'!C32+'Pr(8)'!C32+'Pr(9)'!C32+'Pr(10)'!C32+'Pr(11)'!C32+'Pr(12)'!C32</f>
        <v>8350000</v>
      </c>
      <c r="D32" s="21">
        <f>'Pr(1)'!D32+'Pr(2)'!D32+'Pr(3)'!D32+'Pr(4)'!D32+'Pr(5)'!D32+'Pr(6)'!D32+'Pr(7)'!D32+'Pr(8)'!D32+'Pr(9)'!D32+'Pr(10)'!D32+'Pr(11)'!D32+'Pr(12)'!D32</f>
        <v>9146664</v>
      </c>
      <c r="E32" s="21">
        <f>'Pr(1)'!E32+'Pr(2)'!E32+'Pr(3)'!E32+'Pr(4)'!E32+'Pr(5)'!E32+'Pr(6)'!E32+'Pr(7)'!E32+'Pr(8)'!E32+'Pr(9)'!E32+'Pr(10)'!E32+'Pr(11)'!E32+'Pr(12)'!E32</f>
        <v>120855</v>
      </c>
      <c r="F32" s="21">
        <f>'Pr(1)'!F32+'Pr(2)'!F32+'Pr(3)'!F32+'Pr(4)'!F32+'Pr(5)'!F32+'Pr(6)'!F32+'Pr(7)'!F32+'Pr(8)'!F32+'Pr(9)'!F32+'Pr(10)'!F32+'Pr(11)'!F32+'Pr(12)'!F32</f>
        <v>194246</v>
      </c>
      <c r="G32" s="21">
        <f>'Pr(1)'!G32+'Pr(2)'!G32+'Pr(3)'!G32+'Pr(4)'!G32+'Pr(5)'!G32+'Pr(6)'!G32+'Pr(7)'!G32+'Pr(8)'!G32+'Pr(9)'!G32+'Pr(10)'!G32+'Pr(11)'!G32+'Pr(12)'!G32</f>
        <v>4462503</v>
      </c>
      <c r="H32" s="21">
        <f>'Pr(1)'!H32+'Pr(2)'!H32+'Pr(3)'!H32+'Pr(4)'!H32+'Pr(5)'!H32+'Pr(6)'!H32+'Pr(7)'!H32+'Pr(8)'!H32+'Pr(9)'!H32+'Pr(10)'!H32+'Pr(11)'!H32+'Pr(12)'!H32</f>
        <v>9065898</v>
      </c>
    </row>
    <row r="33" spans="2:8" ht="29.25" customHeight="1" thickBot="1">
      <c r="B33" s="17"/>
      <c r="C33" s="21"/>
      <c r="D33" s="21"/>
      <c r="E33" s="21"/>
      <c r="F33" s="21"/>
      <c r="G33" s="21"/>
      <c r="H33" s="21"/>
    </row>
    <row r="34" spans="2:8" ht="16.5" thickBot="1">
      <c r="B34" s="12" t="s">
        <v>16</v>
      </c>
      <c r="C34" s="21">
        <f>'Pr(1)'!C34+'Pr(2)'!C34+'Pr(3)'!C34+'Pr(4)'!C34+'Pr(5)'!C34+'Pr(6)'!C34+'Pr(7)'!C34+'Pr(8)'!C34+'Pr(9)'!C34+'Pr(10)'!C34+'Pr(11)'!C34+'Pr(12)'!C34</f>
        <v>0</v>
      </c>
      <c r="D34" s="21">
        <f>'Pr(1)'!D34+'Pr(2)'!D34+'Pr(3)'!D34+'Pr(4)'!D34+'Pr(5)'!D34+'Pr(6)'!D34+'Pr(7)'!D34+'Pr(8)'!D34+'Pr(9)'!D34+'Pr(10)'!D34+'Pr(11)'!D34+'Pr(12)'!D34</f>
        <v>0</v>
      </c>
      <c r="E34" s="21">
        <f>'Pr(1)'!E34+'Pr(2)'!E34+'Pr(3)'!E34+'Pr(4)'!E34+'Pr(5)'!E34+'Pr(6)'!E34+'Pr(7)'!E34+'Pr(8)'!E34+'Pr(9)'!E34+'Pr(10)'!E34+'Pr(11)'!E34+'Pr(12)'!E34</f>
        <v>0</v>
      </c>
      <c r="F34" s="21">
        <f>'Pr(1)'!F34+'Pr(2)'!F34+'Pr(3)'!F34+'Pr(4)'!F34+'Pr(5)'!F34+'Pr(6)'!F34+'Pr(7)'!F34+'Pr(8)'!F34+'Pr(9)'!F34+'Pr(10)'!F34+'Pr(11)'!F34+'Pr(12)'!F34</f>
        <v>0</v>
      </c>
      <c r="G34" s="21">
        <f>'Pr(1)'!G34+'Pr(2)'!G34+'Pr(3)'!G34+'Pr(4)'!G34+'Pr(5)'!G34+'Pr(6)'!G34+'Pr(7)'!G34+'Pr(8)'!G34+'Pr(9)'!G34+'Pr(10)'!G34+'Pr(11)'!G34+'Pr(12)'!G34</f>
        <v>0</v>
      </c>
      <c r="H34" s="21">
        <f>'Pr(1)'!H34+'Pr(2)'!H34+'Pr(3)'!H34+'Pr(4)'!H34+'Pr(5)'!H34+'Pr(6)'!H34+'Pr(7)'!H34+'Pr(8)'!H34+'Pr(9)'!H34+'Pr(10)'!H34+'Pr(11)'!H34+'Pr(12)'!H34</f>
        <v>0</v>
      </c>
    </row>
    <row r="35" spans="2:8" ht="16.5" thickBot="1">
      <c r="B35" s="12"/>
      <c r="C35" s="21"/>
      <c r="D35" s="21"/>
      <c r="E35" s="21"/>
      <c r="F35" s="21"/>
      <c r="G35" s="21"/>
      <c r="H35" s="21"/>
    </row>
    <row r="36" spans="2:8" ht="16.5" thickBot="1">
      <c r="B36" s="14" t="s">
        <v>18</v>
      </c>
      <c r="C36" s="20">
        <f aca="true" t="shared" si="2" ref="C36:H36">+C10+C16</f>
        <v>486092100</v>
      </c>
      <c r="D36" s="20">
        <f t="shared" si="2"/>
        <v>379433987.306</v>
      </c>
      <c r="E36" s="20">
        <f t="shared" si="2"/>
        <v>67559839</v>
      </c>
      <c r="F36" s="20">
        <f t="shared" si="2"/>
        <v>144090802</v>
      </c>
      <c r="G36" s="20">
        <f t="shared" si="2"/>
        <v>219934240</v>
      </c>
      <c r="H36" s="20">
        <f t="shared" si="2"/>
        <v>358224944</v>
      </c>
    </row>
    <row r="37" spans="2:8" ht="16.5" thickBot="1">
      <c r="B37" s="12"/>
      <c r="C37" s="21"/>
      <c r="D37" s="21"/>
      <c r="E37" s="21"/>
      <c r="F37" s="21"/>
      <c r="G37" s="21"/>
      <c r="H37" s="21"/>
    </row>
    <row r="38" spans="2:8" ht="16.5" thickBot="1">
      <c r="B38" s="12" t="s">
        <v>19</v>
      </c>
      <c r="C38" s="21">
        <f>'Pr(1)'!C38+'Pr(2)'!C38+'Pr(3)'!C38+'Pr(4)'!C38+'Pr(5)'!C38+'Pr(6)'!C38+'Pr(7)'!C38+'Pr(8)'!C38+'Pr(9)'!C38+'Pr(10)'!C38+'Pr(11)'!C38+'Pr(12)'!C38</f>
        <v>14453</v>
      </c>
      <c r="D38" s="21">
        <f>'Pr(1)'!D38+'Pr(2)'!D38+'Pr(3)'!D38+'Pr(4)'!D38+'Pr(5)'!D38+'Pr(6)'!D38+'Pr(7)'!D38+'Pr(8)'!D38+'Pr(9)'!D38+'Pr(10)'!D38+'Pr(11)'!D38+'Pr(12)'!D38</f>
        <v>14453</v>
      </c>
      <c r="E38" s="21">
        <f>'Pr(1)'!E38+'Pr(2)'!E38+'Pr(3)'!E38+'Pr(4)'!E38+'Pr(5)'!E38+'Pr(6)'!E38+'Pr(7)'!E38+'Pr(8)'!E38+'Pr(9)'!E38+'Pr(10)'!E38+'Pr(11)'!E38+'Pr(12)'!E38</f>
        <v>13777</v>
      </c>
      <c r="F38" s="21">
        <f>'Pr(1)'!F38+'Pr(2)'!F38+'Pr(3)'!F38+'Pr(4)'!F38+'Pr(5)'!F38+'Pr(6)'!F38+'Pr(7)'!F38+'Pr(8)'!F38+'Pr(9)'!F38+'Pr(10)'!F38+'Pr(11)'!F38+'Pr(12)'!F38</f>
        <v>13526</v>
      </c>
      <c r="G38" s="21">
        <f>'Pr(1)'!G38+'Pr(2)'!G38+'Pr(3)'!G38+'Pr(4)'!G38+'Pr(5)'!G38+'Pr(6)'!G38+'Pr(7)'!G38+'Pr(8)'!G38+'Pr(9)'!G38+'Pr(10)'!G38+'Pr(11)'!G38+'Pr(12)'!G38</f>
        <v>13956</v>
      </c>
      <c r="H38" s="21">
        <f>'Pr(1)'!H38+'Pr(2)'!H38+'Pr(3)'!H38+'Pr(4)'!H38+'Pr(5)'!H38+'Pr(6)'!H38+'Pr(7)'!H38+'Pr(8)'!H38+'Pr(9)'!H38+'Pr(10)'!H38+'Pr(11)'!H38+'Pr(12)'!H38</f>
        <v>14320</v>
      </c>
    </row>
    <row r="39" ht="15.75">
      <c r="B39" s="16"/>
    </row>
  </sheetData>
  <sheetProtection/>
  <mergeCells count="5">
    <mergeCell ref="B3:H3"/>
    <mergeCell ref="B4:H4"/>
    <mergeCell ref="B5:H5"/>
    <mergeCell ref="B6:H6"/>
    <mergeCell ref="C8:C9"/>
  </mergeCells>
  <printOptions/>
  <pageMargins left="0.7086614173228347" right="0.7086614173228347" top="0.15748031496062992" bottom="0.15748031496062992" header="0.31496062992125984" footer="0.31496062992125984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32"/>
  <sheetViews>
    <sheetView zoomScalePageLayoutView="0" workbookViewId="0" topLeftCell="A1">
      <selection activeCell="D18" sqref="D18"/>
    </sheetView>
  </sheetViews>
  <sheetFormatPr defaultColWidth="9.00390625" defaultRowHeight="15.75"/>
  <cols>
    <col min="1" max="1" width="2.125" style="0" customWidth="1"/>
    <col min="2" max="2" width="8.875" style="0" customWidth="1"/>
    <col min="3" max="3" width="32.25390625" style="0" customWidth="1"/>
    <col min="4" max="5" width="9.25390625" style="0" customWidth="1"/>
    <col min="6" max="6" width="9.125" style="0" customWidth="1"/>
    <col min="8" max="8" width="9.00390625" style="0" customWidth="1"/>
  </cols>
  <sheetData>
    <row r="3" spans="2:6" ht="15.75">
      <c r="B3" s="53" t="s">
        <v>0</v>
      </c>
      <c r="C3" s="53"/>
      <c r="D3" s="53"/>
      <c r="E3" s="53"/>
      <c r="F3" s="53"/>
    </row>
    <row r="4" spans="2:6" ht="15.75">
      <c r="B4" s="54" t="s">
        <v>88</v>
      </c>
      <c r="C4" s="54"/>
      <c r="D4" s="54"/>
      <c r="E4" s="54"/>
      <c r="F4" s="54"/>
    </row>
    <row r="5" spans="2:6" ht="15.75">
      <c r="B5" s="55"/>
      <c r="C5" s="56"/>
      <c r="D5" s="56"/>
      <c r="E5" s="56"/>
      <c r="F5" s="56"/>
    </row>
    <row r="6" ht="15.75">
      <c r="B6" s="2"/>
    </row>
    <row r="7" ht="15.75">
      <c r="B7" s="2"/>
    </row>
    <row r="8" spans="2:6" ht="15.75">
      <c r="B8" s="54" t="s">
        <v>1</v>
      </c>
      <c r="C8" s="54"/>
      <c r="D8" s="54"/>
      <c r="E8" s="54"/>
      <c r="F8" s="54"/>
    </row>
    <row r="9" spans="2:6" ht="15.75">
      <c r="B9" s="54" t="s">
        <v>87</v>
      </c>
      <c r="C9" s="54"/>
      <c r="D9" s="54"/>
      <c r="E9" s="54"/>
      <c r="F9" s="54"/>
    </row>
    <row r="10" spans="2:6" ht="15.75">
      <c r="B10" s="56" t="s">
        <v>2</v>
      </c>
      <c r="C10" s="56"/>
      <c r="D10" s="56"/>
      <c r="E10" s="56"/>
      <c r="F10" s="56"/>
    </row>
    <row r="11" spans="2:6" ht="16.5" thickBot="1">
      <c r="B11" s="57" t="s">
        <v>3</v>
      </c>
      <c r="C11" s="57"/>
      <c r="D11" s="57"/>
      <c r="E11" s="57"/>
      <c r="F11" s="57"/>
    </row>
    <row r="12" spans="2:6" ht="15.75" customHeight="1">
      <c r="B12" s="61" t="s">
        <v>4</v>
      </c>
      <c r="C12" s="61" t="s">
        <v>5</v>
      </c>
      <c r="D12" s="48" t="s">
        <v>83</v>
      </c>
      <c r="E12" s="49" t="s">
        <v>84</v>
      </c>
      <c r="F12" s="49" t="s">
        <v>84</v>
      </c>
    </row>
    <row r="13" spans="2:6" ht="15.75" customHeight="1">
      <c r="B13" s="58"/>
      <c r="C13" s="58"/>
      <c r="D13" s="62" t="str">
        <f>B9</f>
        <v>към 31.12.2017 г.</v>
      </c>
      <c r="E13" s="50" t="s">
        <v>85</v>
      </c>
      <c r="F13" s="50" t="s">
        <v>86</v>
      </c>
    </row>
    <row r="14" spans="2:6" ht="16.5" thickBot="1">
      <c r="B14" s="59"/>
      <c r="C14" s="59"/>
      <c r="D14" s="63"/>
      <c r="E14" s="51"/>
      <c r="F14" s="52"/>
    </row>
    <row r="15" spans="2:6" s="39" customFormat="1" ht="51.75" thickBot="1">
      <c r="B15" s="37" t="s">
        <v>27</v>
      </c>
      <c r="C15" s="43" t="s">
        <v>53</v>
      </c>
      <c r="D15" s="38">
        <f>SUM(D16:D21)</f>
        <v>310932638</v>
      </c>
      <c r="E15" s="38">
        <f>SUM(E16:E21)</f>
        <v>294255136</v>
      </c>
      <c r="F15" s="38">
        <f>SUM(F16:F21)</f>
        <v>16677502</v>
      </c>
    </row>
    <row r="16" spans="2:6" s="39" customFormat="1" ht="39" thickBot="1">
      <c r="B16" s="40" t="s">
        <v>28</v>
      </c>
      <c r="C16" s="44" t="s">
        <v>54</v>
      </c>
      <c r="D16" s="41">
        <f aca="true" t="shared" si="0" ref="D16:D21">SUM(E16:F16)</f>
        <v>28767195</v>
      </c>
      <c r="E16" s="41">
        <f>'Pr(1)'!H10</f>
        <v>28274562</v>
      </c>
      <c r="F16" s="41">
        <f>'Pr(1)'!H16</f>
        <v>492633</v>
      </c>
    </row>
    <row r="17" spans="2:6" s="39" customFormat="1" ht="39" thickBot="1">
      <c r="B17" s="40" t="s">
        <v>29</v>
      </c>
      <c r="C17" s="44" t="s">
        <v>30</v>
      </c>
      <c r="D17" s="41">
        <f t="shared" si="0"/>
        <v>47369781</v>
      </c>
      <c r="E17" s="41">
        <f>'Pr(2)'!H10</f>
        <v>40123198</v>
      </c>
      <c r="F17" s="41">
        <f>'Pr(2)'!H16</f>
        <v>7246583</v>
      </c>
    </row>
    <row r="18" spans="2:6" s="39" customFormat="1" ht="26.25" thickBot="1">
      <c r="B18" s="40" t="s">
        <v>31</v>
      </c>
      <c r="C18" s="44" t="s">
        <v>32</v>
      </c>
      <c r="D18" s="41">
        <f t="shared" si="0"/>
        <v>213041013</v>
      </c>
      <c r="E18" s="41">
        <f>'Pr(3)'!H10</f>
        <v>213037678</v>
      </c>
      <c r="F18" s="41">
        <f>'Pr(3)'!H16</f>
        <v>3335</v>
      </c>
    </row>
    <row r="19" spans="2:6" s="39" customFormat="1" ht="26.25" thickBot="1">
      <c r="B19" s="40" t="s">
        <v>33</v>
      </c>
      <c r="C19" s="44" t="s">
        <v>34</v>
      </c>
      <c r="D19" s="41">
        <f t="shared" si="0"/>
        <v>8212835</v>
      </c>
      <c r="E19" s="41">
        <f>'Pr(4)'!H10</f>
        <v>8078831</v>
      </c>
      <c r="F19" s="41">
        <f>'Pr(4)'!H16</f>
        <v>134004</v>
      </c>
    </row>
    <row r="20" spans="2:6" s="39" customFormat="1" ht="26.25" thickBot="1">
      <c r="B20" s="40" t="s">
        <v>35</v>
      </c>
      <c r="C20" s="44" t="s">
        <v>36</v>
      </c>
      <c r="D20" s="41">
        <f t="shared" si="0"/>
        <v>11560747</v>
      </c>
      <c r="E20" s="41">
        <f>'Pr(5)'!H10</f>
        <v>2759800</v>
      </c>
      <c r="F20" s="41">
        <f>'Pr(5)'!H16</f>
        <v>8800947</v>
      </c>
    </row>
    <row r="21" spans="2:6" s="39" customFormat="1" ht="26.25" thickBot="1">
      <c r="B21" s="40" t="s">
        <v>37</v>
      </c>
      <c r="C21" s="44" t="s">
        <v>38</v>
      </c>
      <c r="D21" s="41">
        <f t="shared" si="0"/>
        <v>1981067</v>
      </c>
      <c r="E21" s="41">
        <f>'Pr(6)'!H10</f>
        <v>1981067</v>
      </c>
      <c r="F21" s="41">
        <f>'Pr(6)'!H16</f>
        <v>0</v>
      </c>
    </row>
    <row r="22" spans="2:6" s="39" customFormat="1" ht="16.5" thickBot="1">
      <c r="B22" s="42"/>
      <c r="C22" s="45"/>
      <c r="D22" s="41"/>
      <c r="E22" s="41"/>
      <c r="F22" s="41"/>
    </row>
    <row r="23" spans="2:6" s="39" customFormat="1" ht="39" thickBot="1">
      <c r="B23" s="37" t="s">
        <v>39</v>
      </c>
      <c r="C23" s="43" t="s">
        <v>40</v>
      </c>
      <c r="D23" s="38">
        <f>SUM(D24:D28)</f>
        <v>40865601</v>
      </c>
      <c r="E23" s="38">
        <f>SUM(E24:E28)</f>
        <v>22036507</v>
      </c>
      <c r="F23" s="38">
        <f>SUM(F24:F28)</f>
        <v>18829094</v>
      </c>
    </row>
    <row r="24" spans="2:6" s="39" customFormat="1" ht="39" thickBot="1">
      <c r="B24" s="40" t="s">
        <v>41</v>
      </c>
      <c r="C24" s="44" t="s">
        <v>42</v>
      </c>
      <c r="D24" s="41">
        <f aca="true" t="shared" si="1" ref="D24:D30">SUM(E24:F24)</f>
        <v>7504514</v>
      </c>
      <c r="E24" s="41">
        <f>'Pr(7)'!H10</f>
        <v>7387363</v>
      </c>
      <c r="F24" s="41">
        <f>'Pr(7)'!H16</f>
        <v>117151</v>
      </c>
    </row>
    <row r="25" spans="2:6" s="39" customFormat="1" ht="26.25" thickBot="1">
      <c r="B25" s="40" t="s">
        <v>43</v>
      </c>
      <c r="C25" s="44" t="s">
        <v>44</v>
      </c>
      <c r="D25" s="41">
        <f t="shared" si="1"/>
        <v>8222530</v>
      </c>
      <c r="E25" s="41">
        <f>'Pr(8)'!H10</f>
        <v>661884</v>
      </c>
      <c r="F25" s="41">
        <f>'Pr(8)'!H16</f>
        <v>7560646</v>
      </c>
    </row>
    <row r="26" spans="2:6" s="39" customFormat="1" ht="26.25" thickBot="1">
      <c r="B26" s="40" t="s">
        <v>45</v>
      </c>
      <c r="C26" s="44" t="s">
        <v>46</v>
      </c>
      <c r="D26" s="41">
        <f t="shared" si="1"/>
        <v>2554771</v>
      </c>
      <c r="E26" s="41">
        <f>'Pr(9)'!H10</f>
        <v>2070630</v>
      </c>
      <c r="F26" s="41">
        <f>'Pr(9)'!H16</f>
        <v>484141</v>
      </c>
    </row>
    <row r="27" spans="2:6" s="39" customFormat="1" ht="77.25" thickBot="1">
      <c r="B27" s="40" t="s">
        <v>47</v>
      </c>
      <c r="C27" s="44" t="s">
        <v>55</v>
      </c>
      <c r="D27" s="41">
        <f t="shared" si="1"/>
        <v>3914049</v>
      </c>
      <c r="E27" s="41">
        <f>'Pr(10)'!H10</f>
        <v>4060069</v>
      </c>
      <c r="F27" s="41">
        <f>'Pr(10)'!H16</f>
        <v>-146020</v>
      </c>
    </row>
    <row r="28" spans="2:6" s="39" customFormat="1" ht="64.5" thickBot="1">
      <c r="B28" s="40" t="s">
        <v>48</v>
      </c>
      <c r="C28" s="44" t="s">
        <v>49</v>
      </c>
      <c r="D28" s="41">
        <f t="shared" si="1"/>
        <v>18669737</v>
      </c>
      <c r="E28" s="41">
        <f>'Pr(11)'!H10</f>
        <v>7856561</v>
      </c>
      <c r="F28" s="41">
        <f>'Pr(11)'!H16</f>
        <v>10813176</v>
      </c>
    </row>
    <row r="29" spans="2:6" s="39" customFormat="1" ht="16.5" thickBot="1">
      <c r="B29" s="42"/>
      <c r="C29" s="45"/>
      <c r="D29" s="41"/>
      <c r="E29" s="41"/>
      <c r="F29" s="41"/>
    </row>
    <row r="30" spans="2:6" s="39" customFormat="1" ht="16.5" thickBot="1">
      <c r="B30" s="37" t="s">
        <v>50</v>
      </c>
      <c r="C30" s="46" t="s">
        <v>51</v>
      </c>
      <c r="D30" s="38">
        <f t="shared" si="1"/>
        <v>6426705</v>
      </c>
      <c r="E30" s="38">
        <f>'Pr(12)'!H10</f>
        <v>6420811</v>
      </c>
      <c r="F30" s="38">
        <f>'Pr(12)'!H16</f>
        <v>5894</v>
      </c>
    </row>
    <row r="31" spans="2:6" s="39" customFormat="1" ht="16.5" thickBot="1">
      <c r="B31" s="37"/>
      <c r="C31" s="46" t="s">
        <v>9</v>
      </c>
      <c r="D31" s="38">
        <f>SUM(D30,D23,D15)</f>
        <v>358224944</v>
      </c>
      <c r="E31" s="38">
        <f>SUM(E30,E23,E15)</f>
        <v>322712454</v>
      </c>
      <c r="F31" s="38">
        <f>SUM(F30,F23,F15)</f>
        <v>35512490</v>
      </c>
    </row>
    <row r="32" ht="15.75">
      <c r="B32" s="35"/>
    </row>
  </sheetData>
  <sheetProtection/>
  <mergeCells count="10">
    <mergeCell ref="B11:F11"/>
    <mergeCell ref="B12:B14"/>
    <mergeCell ref="C12:C14"/>
    <mergeCell ref="D13:D14"/>
    <mergeCell ref="B3:F3"/>
    <mergeCell ref="B4:F4"/>
    <mergeCell ref="B5:F5"/>
    <mergeCell ref="B8:F8"/>
    <mergeCell ref="B9:F9"/>
    <mergeCell ref="B10:F10"/>
  </mergeCells>
  <printOptions/>
  <pageMargins left="0.7874015748031497" right="0.3937007874015748" top="0" bottom="0.15748031496062992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H39"/>
  <sheetViews>
    <sheetView zoomScalePageLayoutView="0" workbookViewId="0" topLeftCell="A1">
      <selection activeCell="K17" sqref="K17"/>
    </sheetView>
  </sheetViews>
  <sheetFormatPr defaultColWidth="9.00390625" defaultRowHeight="15.75" outlineLevelRow="1"/>
  <cols>
    <col min="1" max="1" width="0.74609375" style="0" customWidth="1"/>
    <col min="2" max="2" width="38.00390625" style="0" customWidth="1"/>
    <col min="3" max="3" width="9.50390625" style="23" customWidth="1"/>
    <col min="4" max="4" width="10.125" style="23" customWidth="1"/>
    <col min="5" max="8" width="9.00390625" style="23" customWidth="1"/>
  </cols>
  <sheetData>
    <row r="3" spans="2:8" ht="15.75">
      <c r="B3" s="53" t="s">
        <v>10</v>
      </c>
      <c r="C3" s="53"/>
      <c r="D3" s="53"/>
      <c r="E3" s="53"/>
      <c r="F3" s="53"/>
      <c r="G3" s="53"/>
      <c r="H3" s="53"/>
    </row>
    <row r="4" spans="2:8" ht="15.75">
      <c r="B4" s="53" t="str">
        <f>'Pol+Pr'!B9:I9</f>
        <v>към 31.12.2017 г.</v>
      </c>
      <c r="C4" s="53"/>
      <c r="D4" s="53"/>
      <c r="E4" s="53"/>
      <c r="F4" s="53"/>
      <c r="G4" s="53"/>
      <c r="H4" s="53"/>
    </row>
    <row r="5" spans="2:8" ht="16.5" thickBot="1">
      <c r="B5" s="53" t="s">
        <v>2</v>
      </c>
      <c r="C5" s="53"/>
      <c r="D5" s="53"/>
      <c r="E5" s="53"/>
      <c r="F5" s="53"/>
      <c r="G5" s="53"/>
      <c r="H5" s="53"/>
    </row>
    <row r="6" spans="2:8" ht="32.25" customHeight="1" thickBot="1">
      <c r="B6" s="64" t="str">
        <f>CONCATENATE('Pol+Pr'!B16,"  ",'Pol+Pr'!C16)</f>
        <v>1700.01.01  Бюджетна програма “Осигуряване на качеството в системата на предучилищното и училищното образование”</v>
      </c>
      <c r="C6" s="65"/>
      <c r="D6" s="65"/>
      <c r="E6" s="65"/>
      <c r="F6" s="65"/>
      <c r="G6" s="65"/>
      <c r="H6" s="66"/>
    </row>
    <row r="7" spans="2:8" ht="21.75" customHeight="1">
      <c r="B7" s="19" t="s">
        <v>11</v>
      </c>
      <c r="C7" s="3" t="s">
        <v>52</v>
      </c>
      <c r="D7" s="3" t="s">
        <v>6</v>
      </c>
      <c r="E7" s="3" t="s">
        <v>7</v>
      </c>
      <c r="F7" s="3" t="s">
        <v>7</v>
      </c>
      <c r="G7" s="3" t="s">
        <v>7</v>
      </c>
      <c r="H7" s="3" t="s">
        <v>7</v>
      </c>
    </row>
    <row r="8" spans="2:8" ht="12.75" customHeight="1">
      <c r="B8" s="19" t="s">
        <v>3</v>
      </c>
      <c r="C8" s="58" t="s">
        <v>69</v>
      </c>
      <c r="D8" s="4" t="s">
        <v>70</v>
      </c>
      <c r="E8" s="4" t="s">
        <v>8</v>
      </c>
      <c r="F8" s="4" t="s">
        <v>8</v>
      </c>
      <c r="G8" s="4" t="s">
        <v>8</v>
      </c>
      <c r="H8" s="4" t="s">
        <v>8</v>
      </c>
    </row>
    <row r="9" spans="2:8" ht="39" thickBot="1">
      <c r="B9" s="7"/>
      <c r="C9" s="59"/>
      <c r="D9" s="5"/>
      <c r="E9" s="6" t="s">
        <v>71</v>
      </c>
      <c r="F9" s="6" t="s">
        <v>72</v>
      </c>
      <c r="G9" s="6" t="s">
        <v>73</v>
      </c>
      <c r="H9" s="6" t="s">
        <v>74</v>
      </c>
    </row>
    <row r="10" spans="2:8" ht="16.5" thickBot="1">
      <c r="B10" s="14" t="s">
        <v>12</v>
      </c>
      <c r="C10" s="20">
        <f aca="true" t="shared" si="0" ref="C10:H10">SUM(C12:C14)</f>
        <v>15709900</v>
      </c>
      <c r="D10" s="20">
        <f t="shared" si="0"/>
        <v>28966951.306</v>
      </c>
      <c r="E10" s="20">
        <f t="shared" si="0"/>
        <v>2644300</v>
      </c>
      <c r="F10" s="20">
        <f t="shared" si="0"/>
        <v>10532414</v>
      </c>
      <c r="G10" s="20">
        <f t="shared" si="0"/>
        <v>18072515</v>
      </c>
      <c r="H10" s="20">
        <f t="shared" si="0"/>
        <v>28274562</v>
      </c>
    </row>
    <row r="11" spans="2:8" ht="16.5" thickBot="1">
      <c r="B11" s="12" t="s">
        <v>13</v>
      </c>
      <c r="C11" s="21"/>
      <c r="D11" s="21"/>
      <c r="E11" s="21"/>
      <c r="F11" s="21"/>
      <c r="G11" s="21"/>
      <c r="H11" s="21"/>
    </row>
    <row r="12" spans="2:8" ht="16.5" thickBot="1">
      <c r="B12" s="15" t="s">
        <v>14</v>
      </c>
      <c r="C12" s="21">
        <v>8656500</v>
      </c>
      <c r="D12" s="21">
        <v>11559209.306</v>
      </c>
      <c r="E12" s="21">
        <v>2007242</v>
      </c>
      <c r="F12" s="21">
        <v>4080830</v>
      </c>
      <c r="G12" s="21">
        <v>8348327</v>
      </c>
      <c r="H12" s="21">
        <v>11291997</v>
      </c>
    </row>
    <row r="13" spans="2:8" ht="16.5" thickBot="1">
      <c r="B13" s="15" t="s">
        <v>15</v>
      </c>
      <c r="C13" s="21">
        <v>7053400</v>
      </c>
      <c r="D13" s="21">
        <v>5695128</v>
      </c>
      <c r="E13" s="21">
        <v>418676</v>
      </c>
      <c r="F13" s="21">
        <v>1788430</v>
      </c>
      <c r="G13" s="21">
        <v>3831742</v>
      </c>
      <c r="H13" s="21">
        <v>5327355</v>
      </c>
    </row>
    <row r="14" spans="2:8" ht="16.5" thickBot="1">
      <c r="B14" s="15" t="s">
        <v>16</v>
      </c>
      <c r="C14" s="21">
        <v>0</v>
      </c>
      <c r="D14" s="21">
        <v>11712614</v>
      </c>
      <c r="E14" s="21">
        <v>218382</v>
      </c>
      <c r="F14" s="21">
        <v>4663154</v>
      </c>
      <c r="G14" s="21">
        <v>5892446</v>
      </c>
      <c r="H14" s="21">
        <v>11655210</v>
      </c>
    </row>
    <row r="15" spans="2:8" ht="16.5" thickBot="1">
      <c r="B15" s="12"/>
      <c r="C15" s="21"/>
      <c r="D15" s="21"/>
      <c r="E15" s="21"/>
      <c r="F15" s="21"/>
      <c r="G15" s="21"/>
      <c r="H15" s="21"/>
    </row>
    <row r="16" spans="2:8" ht="26.25" thickBot="1">
      <c r="B16" s="14" t="s">
        <v>17</v>
      </c>
      <c r="C16" s="20">
        <f aca="true" t="shared" si="1" ref="C16:H16">SUM(C18,C22,C23,C27,C28,C30,C31,C32,C34)</f>
        <v>73100000</v>
      </c>
      <c r="D16" s="20">
        <f t="shared" si="1"/>
        <v>2612281</v>
      </c>
      <c r="E16" s="20">
        <f t="shared" si="1"/>
        <v>0</v>
      </c>
      <c r="F16" s="20">
        <f t="shared" si="1"/>
        <v>0</v>
      </c>
      <c r="G16" s="20">
        <f>SUM(G18,G22,G23,G27,G28,G30,G31,G32,G34)</f>
        <v>-26</v>
      </c>
      <c r="H16" s="20">
        <f t="shared" si="1"/>
        <v>492633</v>
      </c>
    </row>
    <row r="17" spans="2:8" ht="16.5" thickBot="1">
      <c r="B17" s="12" t="s">
        <v>13</v>
      </c>
      <c r="C17" s="21"/>
      <c r="D17" s="21"/>
      <c r="E17" s="21"/>
      <c r="F17" s="21"/>
      <c r="G17" s="21"/>
      <c r="H17" s="21"/>
    </row>
    <row r="18" spans="2:8" ht="16.5" thickBot="1">
      <c r="B18" s="12" t="s">
        <v>65</v>
      </c>
      <c r="C18" s="21">
        <v>73100000</v>
      </c>
      <c r="D18" s="21">
        <v>2579340</v>
      </c>
      <c r="E18" s="21">
        <v>0</v>
      </c>
      <c r="F18" s="21">
        <v>0</v>
      </c>
      <c r="G18" s="21">
        <v>0</v>
      </c>
      <c r="H18" s="21">
        <v>478479</v>
      </c>
    </row>
    <row r="19" spans="2:8" s="29" customFormat="1" ht="26.25" thickBot="1">
      <c r="B19" s="27" t="s">
        <v>76</v>
      </c>
      <c r="C19" s="28">
        <v>58000000</v>
      </c>
      <c r="D19" s="28">
        <v>2100840</v>
      </c>
      <c r="E19" s="28">
        <v>0</v>
      </c>
      <c r="F19" s="28">
        <v>0</v>
      </c>
      <c r="G19" s="28">
        <v>0</v>
      </c>
      <c r="H19" s="28">
        <v>0</v>
      </c>
    </row>
    <row r="20" spans="2:8" s="29" customFormat="1" ht="51.75" thickBot="1">
      <c r="B20" s="27" t="s">
        <v>77</v>
      </c>
      <c r="C20" s="28">
        <v>14700000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</row>
    <row r="21" spans="2:8" s="29" customFormat="1" ht="39" thickBot="1">
      <c r="B21" s="27" t="s">
        <v>56</v>
      </c>
      <c r="C21" s="28">
        <v>400000</v>
      </c>
      <c r="D21" s="28">
        <v>478500</v>
      </c>
      <c r="E21" s="28">
        <v>0</v>
      </c>
      <c r="F21" s="28">
        <v>0</v>
      </c>
      <c r="G21" s="28">
        <v>0</v>
      </c>
      <c r="H21" s="28">
        <v>478479</v>
      </c>
    </row>
    <row r="22" spans="2:8" ht="16.5" thickBot="1">
      <c r="B22" s="12" t="s">
        <v>20</v>
      </c>
      <c r="C22" s="21"/>
      <c r="D22" s="21"/>
      <c r="E22" s="21"/>
      <c r="F22" s="21"/>
      <c r="G22" s="21"/>
      <c r="H22" s="21">
        <v>357</v>
      </c>
    </row>
    <row r="23" spans="2:8" ht="16.5" thickBot="1">
      <c r="B23" s="12" t="s">
        <v>21</v>
      </c>
      <c r="C23" s="21"/>
      <c r="D23" s="21"/>
      <c r="E23" s="21"/>
      <c r="F23" s="21"/>
      <c r="G23" s="21"/>
      <c r="H23" s="21"/>
    </row>
    <row r="24" spans="2:8" ht="16.5" hidden="1" outlineLevel="1" thickBot="1">
      <c r="B24" s="12"/>
      <c r="C24" s="21"/>
      <c r="D24" s="21"/>
      <c r="E24" s="21"/>
      <c r="F24" s="21"/>
      <c r="G24" s="21"/>
      <c r="H24" s="21"/>
    </row>
    <row r="25" spans="2:8" ht="16.5" hidden="1" outlineLevel="1" thickBot="1">
      <c r="B25" s="12"/>
      <c r="C25" s="21"/>
      <c r="D25" s="21"/>
      <c r="E25" s="21"/>
      <c r="F25" s="21"/>
      <c r="G25" s="21"/>
      <c r="H25" s="21"/>
    </row>
    <row r="26" spans="2:8" ht="16.5" hidden="1" outlineLevel="1" thickBot="1">
      <c r="B26" s="12"/>
      <c r="C26" s="21"/>
      <c r="D26" s="21"/>
      <c r="E26" s="21"/>
      <c r="F26" s="21"/>
      <c r="G26" s="21"/>
      <c r="H26" s="21"/>
    </row>
    <row r="27" spans="2:8" ht="26.25" collapsed="1" thickBot="1">
      <c r="B27" s="12" t="s">
        <v>23</v>
      </c>
      <c r="C27" s="21"/>
      <c r="D27" s="21">
        <v>5200</v>
      </c>
      <c r="E27" s="21"/>
      <c r="F27" s="21"/>
      <c r="G27" s="21">
        <v>36</v>
      </c>
      <c r="H27" s="21">
        <v>10197</v>
      </c>
    </row>
    <row r="28" spans="2:8" ht="16.5" thickBot="1">
      <c r="B28" s="12" t="s">
        <v>24</v>
      </c>
      <c r="C28" s="21"/>
      <c r="D28" s="21">
        <v>27741</v>
      </c>
      <c r="E28" s="21"/>
      <c r="F28" s="21"/>
      <c r="G28" s="21">
        <v>-62</v>
      </c>
      <c r="H28" s="21">
        <v>3600</v>
      </c>
    </row>
    <row r="29" spans="2:8" ht="16.5" hidden="1" outlineLevel="1" thickBot="1">
      <c r="B29" s="12"/>
      <c r="C29" s="21"/>
      <c r="D29" s="21"/>
      <c r="E29" s="21"/>
      <c r="F29" s="21"/>
      <c r="G29" s="21"/>
      <c r="H29" s="21"/>
    </row>
    <row r="30" spans="2:8" ht="16.5" collapsed="1" thickBot="1">
      <c r="B30" s="12" t="s">
        <v>25</v>
      </c>
      <c r="C30" s="21"/>
      <c r="D30" s="21"/>
      <c r="E30" s="21"/>
      <c r="F30" s="21"/>
      <c r="G30" s="21"/>
      <c r="H30" s="21"/>
    </row>
    <row r="31" spans="2:8" ht="16.5" thickBot="1">
      <c r="B31" s="12" t="s">
        <v>22</v>
      </c>
      <c r="C31" s="21"/>
      <c r="D31" s="21"/>
      <c r="E31" s="21"/>
      <c r="F31" s="21"/>
      <c r="G31" s="21"/>
      <c r="H31" s="21"/>
    </row>
    <row r="32" spans="2:8" ht="29.25" customHeight="1" thickBot="1">
      <c r="B32" s="17" t="s">
        <v>26</v>
      </c>
      <c r="C32" s="21"/>
      <c r="D32" s="21"/>
      <c r="E32" s="21"/>
      <c r="F32" s="21"/>
      <c r="G32" s="21"/>
      <c r="H32" s="21"/>
    </row>
    <row r="33" spans="2:8" ht="29.25" customHeight="1" hidden="1" outlineLevel="1" thickBot="1">
      <c r="B33" s="17"/>
      <c r="C33" s="21"/>
      <c r="D33" s="21"/>
      <c r="E33" s="21"/>
      <c r="F33" s="21"/>
      <c r="G33" s="21"/>
      <c r="H33" s="21"/>
    </row>
    <row r="34" spans="2:8" ht="16.5" collapsed="1" thickBot="1">
      <c r="B34" s="12" t="s">
        <v>16</v>
      </c>
      <c r="C34" s="21"/>
      <c r="D34" s="21"/>
      <c r="E34" s="21"/>
      <c r="F34" s="21"/>
      <c r="G34" s="21"/>
      <c r="H34" s="21"/>
    </row>
    <row r="35" spans="2:8" ht="16.5" thickBot="1">
      <c r="B35" s="12"/>
      <c r="C35" s="21"/>
      <c r="D35" s="21"/>
      <c r="E35" s="21"/>
      <c r="F35" s="21"/>
      <c r="G35" s="21"/>
      <c r="H35" s="21"/>
    </row>
    <row r="36" spans="2:8" ht="16.5" thickBot="1">
      <c r="B36" s="14" t="s">
        <v>18</v>
      </c>
      <c r="C36" s="20">
        <f aca="true" t="shared" si="2" ref="C36:H36">+C10+C16</f>
        <v>88809900</v>
      </c>
      <c r="D36" s="20">
        <f t="shared" si="2"/>
        <v>31579232.306</v>
      </c>
      <c r="E36" s="20">
        <f t="shared" si="2"/>
        <v>2644300</v>
      </c>
      <c r="F36" s="20">
        <f t="shared" si="2"/>
        <v>10532414</v>
      </c>
      <c r="G36" s="20">
        <f t="shared" si="2"/>
        <v>18072489</v>
      </c>
      <c r="H36" s="20">
        <f t="shared" si="2"/>
        <v>28767195</v>
      </c>
    </row>
    <row r="37" spans="2:8" ht="16.5" thickBot="1">
      <c r="B37" s="12"/>
      <c r="C37" s="21"/>
      <c r="D37" s="21"/>
      <c r="E37" s="21"/>
      <c r="F37" s="21"/>
      <c r="G37" s="21"/>
      <c r="H37" s="21"/>
    </row>
    <row r="38" spans="2:8" ht="16.5" thickBot="1">
      <c r="B38" s="12" t="s">
        <v>19</v>
      </c>
      <c r="C38" s="22">
        <v>516</v>
      </c>
      <c r="D38" s="22">
        <v>516</v>
      </c>
      <c r="E38" s="22">
        <v>500</v>
      </c>
      <c r="F38" s="22">
        <v>501</v>
      </c>
      <c r="G38" s="22">
        <v>502</v>
      </c>
      <c r="H38" s="22">
        <v>502</v>
      </c>
    </row>
    <row r="39" ht="15.75">
      <c r="B39" s="16"/>
    </row>
  </sheetData>
  <sheetProtection/>
  <mergeCells count="5">
    <mergeCell ref="B6:H6"/>
    <mergeCell ref="B3:H3"/>
    <mergeCell ref="B4:H4"/>
    <mergeCell ref="B5:H5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I39"/>
  <sheetViews>
    <sheetView zoomScalePageLayoutView="0" workbookViewId="0" topLeftCell="A1">
      <selection activeCell="K28" sqref="K28"/>
    </sheetView>
  </sheetViews>
  <sheetFormatPr defaultColWidth="9.00390625" defaultRowHeight="15.75" outlineLevelRow="1"/>
  <cols>
    <col min="1" max="1" width="2.75390625" style="0" customWidth="1"/>
    <col min="2" max="2" width="38.00390625" style="0" customWidth="1"/>
    <col min="3" max="3" width="9.00390625" style="23" customWidth="1"/>
    <col min="4" max="4" width="10.00390625" style="23" customWidth="1"/>
    <col min="5" max="8" width="9.00390625" style="23" customWidth="1"/>
    <col min="11" max="11" width="9.625" style="0" customWidth="1"/>
  </cols>
  <sheetData>
    <row r="3" spans="2:8" ht="15.75">
      <c r="B3" s="53" t="s">
        <v>10</v>
      </c>
      <c r="C3" s="53"/>
      <c r="D3" s="53"/>
      <c r="E3" s="53"/>
      <c r="F3" s="53"/>
      <c r="G3" s="53"/>
      <c r="H3" s="53"/>
    </row>
    <row r="4" spans="2:8" ht="15.75">
      <c r="B4" s="53" t="str">
        <f>'Pol+Pr'!B9:I9</f>
        <v>към 31.12.2017 г.</v>
      </c>
      <c r="C4" s="53"/>
      <c r="D4" s="53"/>
      <c r="E4" s="53"/>
      <c r="F4" s="53"/>
      <c r="G4" s="53"/>
      <c r="H4" s="53"/>
    </row>
    <row r="5" spans="2:8" ht="16.5" thickBot="1">
      <c r="B5" s="53" t="s">
        <v>2</v>
      </c>
      <c r="C5" s="53"/>
      <c r="D5" s="53"/>
      <c r="E5" s="53"/>
      <c r="F5" s="53"/>
      <c r="G5" s="53"/>
      <c r="H5" s="53"/>
    </row>
    <row r="6" spans="2:8" ht="32.25" customHeight="1" thickBot="1">
      <c r="B6" s="64" t="str">
        <f>CONCATENATE('Pol+Pr'!B17,"  ",'Pol+Pr'!C17)</f>
        <v>1700.01.02  Бюджетна програма „Улесняване на достъпа до образование. Приобщаващо образование”</v>
      </c>
      <c r="C6" s="65"/>
      <c r="D6" s="65"/>
      <c r="E6" s="65"/>
      <c r="F6" s="65"/>
      <c r="G6" s="65"/>
      <c r="H6" s="66"/>
    </row>
    <row r="7" spans="2:8" ht="21.75" customHeight="1">
      <c r="B7" s="36" t="s">
        <v>11</v>
      </c>
      <c r="C7" s="3" t="s">
        <v>52</v>
      </c>
      <c r="D7" s="3" t="s">
        <v>6</v>
      </c>
      <c r="E7" s="3" t="s">
        <v>7</v>
      </c>
      <c r="F7" s="3" t="s">
        <v>7</v>
      </c>
      <c r="G7" s="3" t="s">
        <v>7</v>
      </c>
      <c r="H7" s="3" t="s">
        <v>7</v>
      </c>
    </row>
    <row r="8" spans="2:8" ht="12.75" customHeight="1">
      <c r="B8" s="36" t="s">
        <v>3</v>
      </c>
      <c r="C8" s="58" t="s">
        <v>69</v>
      </c>
      <c r="D8" s="4" t="s">
        <v>70</v>
      </c>
      <c r="E8" s="4" t="s">
        <v>8</v>
      </c>
      <c r="F8" s="4" t="s">
        <v>8</v>
      </c>
      <c r="G8" s="4" t="s">
        <v>8</v>
      </c>
      <c r="H8" s="4" t="s">
        <v>8</v>
      </c>
    </row>
    <row r="9" spans="2:8" ht="39" thickBot="1">
      <c r="B9" s="7"/>
      <c r="C9" s="59"/>
      <c r="D9" s="5"/>
      <c r="E9" s="6" t="s">
        <v>71</v>
      </c>
      <c r="F9" s="6" t="s">
        <v>72</v>
      </c>
      <c r="G9" s="6" t="s">
        <v>73</v>
      </c>
      <c r="H9" s="6" t="s">
        <v>74</v>
      </c>
    </row>
    <row r="10" spans="2:8" ht="16.5" thickBot="1">
      <c r="B10" s="14" t="s">
        <v>12</v>
      </c>
      <c r="C10" s="20">
        <f aca="true" t="shared" si="0" ref="C10:H10">SUM(C12:C14)</f>
        <v>44631300</v>
      </c>
      <c r="D10" s="20">
        <f t="shared" si="0"/>
        <v>43674401</v>
      </c>
      <c r="E10" s="20">
        <f t="shared" si="0"/>
        <v>5087242</v>
      </c>
      <c r="F10" s="20">
        <f t="shared" si="0"/>
        <v>11346814</v>
      </c>
      <c r="G10" s="20">
        <f t="shared" si="0"/>
        <v>17712191</v>
      </c>
      <c r="H10" s="20">
        <f t="shared" si="0"/>
        <v>40123198</v>
      </c>
    </row>
    <row r="11" spans="2:8" ht="16.5" thickBot="1">
      <c r="B11" s="12" t="s">
        <v>13</v>
      </c>
      <c r="C11" s="21"/>
      <c r="D11" s="21"/>
      <c r="E11" s="21"/>
      <c r="F11" s="21"/>
      <c r="G11" s="21"/>
      <c r="H11" s="21"/>
    </row>
    <row r="12" spans="2:8" ht="16.5" thickBot="1">
      <c r="B12" s="15" t="s">
        <v>14</v>
      </c>
      <c r="C12" s="21">
        <v>31386000</v>
      </c>
      <c r="D12" s="21">
        <v>23155187</v>
      </c>
      <c r="E12" s="21">
        <v>4707847</v>
      </c>
      <c r="F12" s="21">
        <v>10249536</v>
      </c>
      <c r="G12" s="21">
        <v>15933822</v>
      </c>
      <c r="H12" s="21">
        <v>23096803</v>
      </c>
    </row>
    <row r="13" spans="2:8" ht="16.5" thickBot="1">
      <c r="B13" s="15" t="s">
        <v>15</v>
      </c>
      <c r="C13" s="21">
        <v>13245300</v>
      </c>
      <c r="D13" s="21">
        <v>7716230</v>
      </c>
      <c r="E13" s="21">
        <v>377415</v>
      </c>
      <c r="F13" s="21">
        <v>1054401</v>
      </c>
      <c r="G13" s="21">
        <v>1669712</v>
      </c>
      <c r="H13" s="21">
        <v>4376124</v>
      </c>
    </row>
    <row r="14" spans="2:8" ht="16.5" thickBot="1">
      <c r="B14" s="15" t="s">
        <v>16</v>
      </c>
      <c r="C14" s="21">
        <v>0</v>
      </c>
      <c r="D14" s="21">
        <v>12802984</v>
      </c>
      <c r="E14" s="21">
        <v>1980</v>
      </c>
      <c r="F14" s="21">
        <v>42877</v>
      </c>
      <c r="G14" s="21">
        <v>108657</v>
      </c>
      <c r="H14" s="21">
        <v>12650271</v>
      </c>
    </row>
    <row r="15" spans="2:8" ht="16.5" thickBot="1">
      <c r="B15" s="12"/>
      <c r="C15" s="21"/>
      <c r="D15" s="21"/>
      <c r="E15" s="21"/>
      <c r="F15" s="21"/>
      <c r="G15" s="21"/>
      <c r="H15" s="21"/>
    </row>
    <row r="16" spans="2:8" ht="26.25" thickBot="1">
      <c r="B16" s="14" t="s">
        <v>17</v>
      </c>
      <c r="C16" s="20">
        <f aca="true" t="shared" si="1" ref="C16:H16">SUM(C18,C22,C23,C27,C28,C30,C31,C32,C34)</f>
        <v>48446700</v>
      </c>
      <c r="D16" s="20">
        <f t="shared" si="1"/>
        <v>9926106</v>
      </c>
      <c r="E16" s="20">
        <f t="shared" si="1"/>
        <v>1949900</v>
      </c>
      <c r="F16" s="20">
        <f t="shared" si="1"/>
        <v>4487571</v>
      </c>
      <c r="G16" s="20">
        <f t="shared" si="1"/>
        <v>4778454</v>
      </c>
      <c r="H16" s="20">
        <f t="shared" si="1"/>
        <v>7246583</v>
      </c>
    </row>
    <row r="17" spans="2:8" ht="16.5" thickBot="1">
      <c r="B17" s="12" t="s">
        <v>13</v>
      </c>
      <c r="C17" s="21"/>
      <c r="D17" s="21"/>
      <c r="E17" s="21"/>
      <c r="F17" s="21"/>
      <c r="G17" s="21"/>
      <c r="H17" s="21"/>
    </row>
    <row r="18" spans="2:8" ht="16.5" thickBot="1">
      <c r="B18" s="12" t="s">
        <v>65</v>
      </c>
      <c r="C18" s="21">
        <v>39750000</v>
      </c>
      <c r="D18" s="21">
        <v>158425</v>
      </c>
      <c r="E18" s="21">
        <v>0</v>
      </c>
      <c r="F18" s="21">
        <v>0</v>
      </c>
      <c r="G18" s="21">
        <v>0</v>
      </c>
      <c r="H18" s="21">
        <v>0</v>
      </c>
    </row>
    <row r="19" spans="2:9" s="30" customFormat="1" ht="39" thickBot="1">
      <c r="B19" s="27" t="s">
        <v>78</v>
      </c>
      <c r="C19" s="28">
        <v>38650000</v>
      </c>
      <c r="D19" s="28"/>
      <c r="E19" s="28">
        <v>0</v>
      </c>
      <c r="F19" s="28">
        <v>0</v>
      </c>
      <c r="G19" s="28">
        <v>0</v>
      </c>
      <c r="H19" s="28">
        <v>0</v>
      </c>
      <c r="I19" s="47"/>
    </row>
    <row r="20" spans="2:8" s="30" customFormat="1" ht="39" thickBot="1">
      <c r="B20" s="27" t="s">
        <v>57</v>
      </c>
      <c r="C20" s="28">
        <v>1100000</v>
      </c>
      <c r="D20" s="28">
        <v>158425</v>
      </c>
      <c r="E20" s="28">
        <v>0</v>
      </c>
      <c r="F20" s="28">
        <v>0</v>
      </c>
      <c r="G20" s="28">
        <v>0</v>
      </c>
      <c r="H20" s="28">
        <v>0</v>
      </c>
    </row>
    <row r="21" spans="2:8" s="30" customFormat="1" ht="16.5" hidden="1" outlineLevel="1" thickBot="1">
      <c r="B21" s="27"/>
      <c r="C21" s="28"/>
      <c r="D21" s="28">
        <v>0</v>
      </c>
      <c r="E21" s="28">
        <v>0</v>
      </c>
      <c r="F21" s="28">
        <v>0</v>
      </c>
      <c r="G21" s="28">
        <v>0</v>
      </c>
      <c r="H21" s="28">
        <v>0</v>
      </c>
    </row>
    <row r="22" spans="2:8" ht="16.5" collapsed="1" thickBot="1">
      <c r="B22" s="12" t="s">
        <v>20</v>
      </c>
      <c r="C22" s="21"/>
      <c r="D22" s="21"/>
      <c r="E22" s="21"/>
      <c r="F22" s="21"/>
      <c r="G22" s="21"/>
      <c r="H22" s="21"/>
    </row>
    <row r="23" spans="2:8" ht="16.5" thickBot="1">
      <c r="B23" s="12" t="s">
        <v>66</v>
      </c>
      <c r="C23" s="21">
        <v>8696700</v>
      </c>
      <c r="D23" s="28">
        <v>9246776</v>
      </c>
      <c r="E23" s="21">
        <v>1883276</v>
      </c>
      <c r="F23" s="21">
        <v>3972428</v>
      </c>
      <c r="G23" s="21">
        <v>4263311</v>
      </c>
      <c r="H23" s="21">
        <v>6743161</v>
      </c>
    </row>
    <row r="24" spans="2:8" s="30" customFormat="1" ht="26.25" thickBot="1">
      <c r="B24" s="27" t="s">
        <v>58</v>
      </c>
      <c r="C24" s="28">
        <v>8696700</v>
      </c>
      <c r="D24" s="28">
        <v>9246776</v>
      </c>
      <c r="E24" s="28">
        <v>1883276</v>
      </c>
      <c r="F24" s="28">
        <v>3972428</v>
      </c>
      <c r="G24" s="28">
        <v>4263311</v>
      </c>
      <c r="H24" s="28">
        <v>6743161</v>
      </c>
    </row>
    <row r="25" spans="2:8" ht="16.5" hidden="1" outlineLevel="1" thickBot="1">
      <c r="B25" s="12"/>
      <c r="C25" s="21"/>
      <c r="D25" s="21"/>
      <c r="E25" s="21"/>
      <c r="F25" s="21"/>
      <c r="G25" s="21"/>
      <c r="H25" s="21"/>
    </row>
    <row r="26" spans="2:8" ht="16.5" hidden="1" outlineLevel="1" thickBot="1">
      <c r="B26" s="12"/>
      <c r="C26" s="21"/>
      <c r="D26" s="21"/>
      <c r="E26" s="21"/>
      <c r="F26" s="21"/>
      <c r="G26" s="21"/>
      <c r="H26" s="21"/>
    </row>
    <row r="27" spans="2:8" ht="26.25" collapsed="1" thickBot="1">
      <c r="B27" s="12" t="s">
        <v>23</v>
      </c>
      <c r="C27" s="21"/>
      <c r="D27" s="21"/>
      <c r="E27" s="21"/>
      <c r="F27" s="21"/>
      <c r="G27" s="21"/>
      <c r="H27" s="21"/>
    </row>
    <row r="28" spans="2:8" ht="16.5" thickBot="1">
      <c r="B28" s="12" t="s">
        <v>24</v>
      </c>
      <c r="C28" s="21"/>
      <c r="D28" s="21">
        <v>453805</v>
      </c>
      <c r="E28" s="21">
        <v>-461</v>
      </c>
      <c r="F28" s="21">
        <v>448058</v>
      </c>
      <c r="G28" s="21">
        <v>448058</v>
      </c>
      <c r="H28" s="21">
        <v>436337</v>
      </c>
    </row>
    <row r="29" spans="2:8" ht="16.5" hidden="1" outlineLevel="1" thickBot="1">
      <c r="B29" s="12"/>
      <c r="C29" s="21"/>
      <c r="D29" s="21"/>
      <c r="E29" s="21"/>
      <c r="F29" s="21"/>
      <c r="G29" s="21"/>
      <c r="H29" s="21"/>
    </row>
    <row r="30" spans="2:8" ht="16.5" collapsed="1" thickBot="1">
      <c r="B30" s="12" t="s">
        <v>25</v>
      </c>
      <c r="C30" s="21"/>
      <c r="D30" s="21"/>
      <c r="E30" s="21"/>
      <c r="F30" s="21"/>
      <c r="G30" s="21"/>
      <c r="H30" s="21"/>
    </row>
    <row r="31" spans="2:8" ht="16.5" thickBot="1">
      <c r="B31" s="12" t="s">
        <v>22</v>
      </c>
      <c r="C31" s="21"/>
      <c r="D31" s="21">
        <v>67100</v>
      </c>
      <c r="E31" s="21">
        <v>67085</v>
      </c>
      <c r="F31" s="21">
        <v>67085</v>
      </c>
      <c r="G31" s="21">
        <v>67085</v>
      </c>
      <c r="H31" s="21">
        <v>67085</v>
      </c>
    </row>
    <row r="32" spans="2:8" ht="29.25" customHeight="1" thickBot="1">
      <c r="B32" s="17" t="s">
        <v>26</v>
      </c>
      <c r="C32" s="21"/>
      <c r="D32" s="21"/>
      <c r="E32" s="21"/>
      <c r="F32" s="21"/>
      <c r="G32" s="21"/>
      <c r="H32" s="21"/>
    </row>
    <row r="33" spans="2:8" ht="29.25" customHeight="1" hidden="1" outlineLevel="1" thickBot="1">
      <c r="B33" s="17"/>
      <c r="C33" s="21"/>
      <c r="D33" s="21"/>
      <c r="E33" s="21"/>
      <c r="F33" s="21"/>
      <c r="G33" s="21"/>
      <c r="H33" s="21"/>
    </row>
    <row r="34" spans="2:8" ht="16.5" collapsed="1" thickBot="1">
      <c r="B34" s="12" t="s">
        <v>16</v>
      </c>
      <c r="C34" s="21"/>
      <c r="D34" s="21"/>
      <c r="E34" s="21"/>
      <c r="F34" s="21"/>
      <c r="G34" s="21"/>
      <c r="H34" s="21"/>
    </row>
    <row r="35" spans="2:8" ht="16.5" thickBot="1">
      <c r="B35" s="12"/>
      <c r="C35" s="21"/>
      <c r="D35" s="21"/>
      <c r="E35" s="21"/>
      <c r="F35" s="21"/>
      <c r="G35" s="21"/>
      <c r="H35" s="21"/>
    </row>
    <row r="36" spans="2:8" ht="16.5" thickBot="1">
      <c r="B36" s="14" t="s">
        <v>18</v>
      </c>
      <c r="C36" s="20">
        <f aca="true" t="shared" si="2" ref="C36:H36">+C10+C16</f>
        <v>93078000</v>
      </c>
      <c r="D36" s="20">
        <f t="shared" si="2"/>
        <v>53600507</v>
      </c>
      <c r="E36" s="20">
        <f t="shared" si="2"/>
        <v>7037142</v>
      </c>
      <c r="F36" s="20">
        <f t="shared" si="2"/>
        <v>15834385</v>
      </c>
      <c r="G36" s="20">
        <f t="shared" si="2"/>
        <v>22490645</v>
      </c>
      <c r="H36" s="20">
        <f t="shared" si="2"/>
        <v>47369781</v>
      </c>
    </row>
    <row r="37" spans="2:8" ht="16.5" thickBot="1">
      <c r="B37" s="12"/>
      <c r="C37" s="21"/>
      <c r="D37" s="21"/>
      <c r="E37" s="21"/>
      <c r="F37" s="21"/>
      <c r="G37" s="21"/>
      <c r="H37" s="21"/>
    </row>
    <row r="38" spans="2:8" ht="16.5" thickBot="1">
      <c r="B38" s="12" t="s">
        <v>19</v>
      </c>
      <c r="C38" s="22">
        <v>1575</v>
      </c>
      <c r="D38" s="22">
        <v>1575</v>
      </c>
      <c r="E38" s="22">
        <v>1372</v>
      </c>
      <c r="F38" s="22">
        <v>1293</v>
      </c>
      <c r="G38" s="22">
        <v>1306</v>
      </c>
      <c r="H38" s="33">
        <v>1275</v>
      </c>
    </row>
    <row r="39" ht="15.75">
      <c r="B39" s="16"/>
    </row>
  </sheetData>
  <sheetProtection/>
  <mergeCells count="5">
    <mergeCell ref="B3:H3"/>
    <mergeCell ref="B4:H4"/>
    <mergeCell ref="B5:H5"/>
    <mergeCell ref="B6:H6"/>
    <mergeCell ref="C8:C9"/>
  </mergeCells>
  <printOptions/>
  <pageMargins left="0.5118110236220472" right="0.7086614173228347" top="0.7480314960629921" bottom="0.7480314960629921" header="0.31496062992125984" footer="0.31496062992125984"/>
  <pageSetup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O39"/>
  <sheetViews>
    <sheetView zoomScalePageLayoutView="0" workbookViewId="0" topLeftCell="A1">
      <selection activeCell="J36" sqref="J36"/>
    </sheetView>
  </sheetViews>
  <sheetFormatPr defaultColWidth="9.00390625" defaultRowHeight="15.75" outlineLevelRow="1"/>
  <cols>
    <col min="1" max="1" width="3.375" style="0" customWidth="1"/>
    <col min="2" max="2" width="38.00390625" style="0" customWidth="1"/>
    <col min="3" max="4" width="9.50390625" style="0" bestFit="1" customWidth="1"/>
    <col min="5" max="6" width="9.125" style="0" bestFit="1" customWidth="1"/>
    <col min="7" max="7" width="10.25390625" style="0" customWidth="1"/>
    <col min="8" max="8" width="9.25390625" style="0" customWidth="1"/>
    <col min="12" max="12" width="11.25390625" style="0" customWidth="1"/>
    <col min="13" max="13" width="10.75390625" style="0" customWidth="1"/>
    <col min="14" max="14" width="11.25390625" style="0" customWidth="1"/>
    <col min="15" max="15" width="12.50390625" style="0" customWidth="1"/>
  </cols>
  <sheetData>
    <row r="3" spans="2:8" ht="15.75">
      <c r="B3" s="53" t="s">
        <v>10</v>
      </c>
      <c r="C3" s="53"/>
      <c r="D3" s="53"/>
      <c r="E3" s="53"/>
      <c r="F3" s="53"/>
      <c r="G3" s="53"/>
      <c r="H3" s="53"/>
    </row>
    <row r="4" spans="2:8" ht="15.75">
      <c r="B4" s="53" t="str">
        <f>'Pol+Pr'!B9:I9</f>
        <v>към 31.12.2017 г.</v>
      </c>
      <c r="C4" s="53"/>
      <c r="D4" s="53"/>
      <c r="E4" s="53"/>
      <c r="F4" s="53"/>
      <c r="G4" s="53"/>
      <c r="H4" s="53"/>
    </row>
    <row r="5" spans="2:8" ht="16.5" thickBot="1">
      <c r="B5" s="53" t="s">
        <v>2</v>
      </c>
      <c r="C5" s="53"/>
      <c r="D5" s="53"/>
      <c r="E5" s="53"/>
      <c r="F5" s="53"/>
      <c r="G5" s="53"/>
      <c r="H5" s="53"/>
    </row>
    <row r="6" spans="2:8" ht="32.25" customHeight="1" thickBot="1">
      <c r="B6" s="64" t="str">
        <f>CONCATENATE('Pol+Pr'!B18,"  ",'Pol+Pr'!C18)</f>
        <v>1700.01.03  Бюджетна програма „Училищно образование”</v>
      </c>
      <c r="C6" s="65"/>
      <c r="D6" s="65"/>
      <c r="E6" s="65"/>
      <c r="F6" s="65"/>
      <c r="G6" s="65"/>
      <c r="H6" s="66"/>
    </row>
    <row r="7" spans="2:8" ht="21.75" customHeight="1">
      <c r="B7" s="36" t="s">
        <v>11</v>
      </c>
      <c r="C7" s="3" t="s">
        <v>52</v>
      </c>
      <c r="D7" s="3" t="s">
        <v>6</v>
      </c>
      <c r="E7" s="3" t="s">
        <v>7</v>
      </c>
      <c r="F7" s="3" t="s">
        <v>7</v>
      </c>
      <c r="G7" s="3" t="s">
        <v>7</v>
      </c>
      <c r="H7" s="3" t="s">
        <v>7</v>
      </c>
    </row>
    <row r="8" spans="2:8" ht="12.75" customHeight="1">
      <c r="B8" s="36" t="s">
        <v>3</v>
      </c>
      <c r="C8" s="58" t="s">
        <v>69</v>
      </c>
      <c r="D8" s="4" t="s">
        <v>70</v>
      </c>
      <c r="E8" s="4" t="s">
        <v>8</v>
      </c>
      <c r="F8" s="4" t="s">
        <v>8</v>
      </c>
      <c r="G8" s="4" t="s">
        <v>8</v>
      </c>
      <c r="H8" s="4" t="s">
        <v>8</v>
      </c>
    </row>
    <row r="9" spans="2:8" ht="39" thickBot="1">
      <c r="B9" s="7"/>
      <c r="C9" s="59"/>
      <c r="D9" s="5"/>
      <c r="E9" s="6" t="s">
        <v>71</v>
      </c>
      <c r="F9" s="6" t="s">
        <v>72</v>
      </c>
      <c r="G9" s="6" t="s">
        <v>73</v>
      </c>
      <c r="H9" s="6" t="s">
        <v>74</v>
      </c>
    </row>
    <row r="10" spans="2:8" ht="16.5" thickBot="1">
      <c r="B10" s="14" t="s">
        <v>12</v>
      </c>
      <c r="C10" s="20">
        <f aca="true" t="shared" si="0" ref="C10:H10">SUM(C12:C14)</f>
        <v>210791500</v>
      </c>
      <c r="D10" s="20">
        <f t="shared" si="0"/>
        <v>222447237</v>
      </c>
      <c r="E10" s="20">
        <f t="shared" si="0"/>
        <v>43093261</v>
      </c>
      <c r="F10" s="20">
        <f t="shared" si="0"/>
        <v>89900638</v>
      </c>
      <c r="G10" s="20">
        <f t="shared" si="0"/>
        <v>137173985</v>
      </c>
      <c r="H10" s="20">
        <f t="shared" si="0"/>
        <v>213037678</v>
      </c>
    </row>
    <row r="11" spans="2:8" ht="16.5" thickBot="1">
      <c r="B11" s="12" t="s">
        <v>13</v>
      </c>
      <c r="C11" s="21"/>
      <c r="D11" s="21"/>
      <c r="E11" s="21"/>
      <c r="F11" s="21"/>
      <c r="G11" s="21"/>
      <c r="H11" s="21"/>
    </row>
    <row r="12" spans="2:8" ht="16.5" thickBot="1">
      <c r="B12" s="15" t="s">
        <v>14</v>
      </c>
      <c r="C12" s="21">
        <v>175170600</v>
      </c>
      <c r="D12" s="21">
        <v>182446135</v>
      </c>
      <c r="E12" s="21">
        <v>37845829</v>
      </c>
      <c r="F12" s="21">
        <v>78570326</v>
      </c>
      <c r="G12" s="21">
        <v>119638167</v>
      </c>
      <c r="H12" s="21">
        <v>178061035</v>
      </c>
    </row>
    <row r="13" spans="2:8" ht="16.5" thickBot="1">
      <c r="B13" s="15" t="s">
        <v>15</v>
      </c>
      <c r="C13" s="21">
        <v>32865900</v>
      </c>
      <c r="D13" s="21">
        <v>36096371</v>
      </c>
      <c r="E13" s="21">
        <v>5214808</v>
      </c>
      <c r="F13" s="21">
        <v>11267778</v>
      </c>
      <c r="G13" s="21">
        <v>16663460</v>
      </c>
      <c r="H13" s="21">
        <v>31169382</v>
      </c>
    </row>
    <row r="14" spans="2:8" ht="16.5" thickBot="1">
      <c r="B14" s="15" t="s">
        <v>16</v>
      </c>
      <c r="C14" s="21">
        <v>2755000</v>
      </c>
      <c r="D14" s="21">
        <v>3904731</v>
      </c>
      <c r="E14" s="21">
        <v>32624</v>
      </c>
      <c r="F14" s="21">
        <v>62534</v>
      </c>
      <c r="G14" s="21">
        <v>872358</v>
      </c>
      <c r="H14" s="21">
        <v>3807261</v>
      </c>
    </row>
    <row r="15" spans="2:8" ht="16.5" thickBot="1">
      <c r="B15" s="12"/>
      <c r="C15" s="21"/>
      <c r="D15" s="21"/>
      <c r="E15" s="21"/>
      <c r="F15" s="21"/>
      <c r="G15" s="21"/>
      <c r="H15" s="21"/>
    </row>
    <row r="16" spans="2:8" ht="26.25" thickBot="1">
      <c r="B16" s="14" t="s">
        <v>17</v>
      </c>
      <c r="C16" s="20">
        <f>SUM(C18,C22,C23,C27,C28,C30,C31,C32,C34)</f>
        <v>15000000</v>
      </c>
      <c r="D16" s="20">
        <f>SUM(D18,D22,D23,D27,D28,D30,D31,D32,D34)</f>
        <v>4868</v>
      </c>
      <c r="E16" s="20">
        <f>SUM(E18,E22,E23,E27,E28,E30,E31,E32,E34)</f>
        <v>120</v>
      </c>
      <c r="F16" s="20">
        <f>SUM(F18,F22,F23,F27,F28,F30,F31,F32,F34)</f>
        <v>1079</v>
      </c>
      <c r="G16" s="20">
        <f>SUM(G18:G34)</f>
        <v>2762</v>
      </c>
      <c r="H16" s="20">
        <f>SUM(H18:H34)</f>
        <v>3335</v>
      </c>
    </row>
    <row r="17" spans="2:8" ht="16.5" thickBot="1">
      <c r="B17" s="12" t="s">
        <v>13</v>
      </c>
      <c r="C17" s="21"/>
      <c r="D17" s="21"/>
      <c r="E17" s="21"/>
      <c r="F17" s="21"/>
      <c r="G17" s="21"/>
      <c r="H17" s="21"/>
    </row>
    <row r="18" spans="2:8" ht="16.5" thickBot="1">
      <c r="B18" s="12" t="s">
        <v>65</v>
      </c>
      <c r="C18" s="21">
        <v>15000000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</row>
    <row r="19" spans="2:15" s="30" customFormat="1" ht="26.25" thickBot="1">
      <c r="B19" s="27" t="s">
        <v>79</v>
      </c>
      <c r="C19" s="28">
        <v>15000000</v>
      </c>
      <c r="D19" s="28">
        <v>0</v>
      </c>
      <c r="E19" s="28"/>
      <c r="F19" s="28">
        <v>0</v>
      </c>
      <c r="G19" s="28">
        <v>0</v>
      </c>
      <c r="H19" s="28">
        <v>0</v>
      </c>
      <c r="L19"/>
      <c r="M19"/>
      <c r="N19"/>
      <c r="O19"/>
    </row>
    <row r="20" spans="2:8" ht="16.5" hidden="1" outlineLevel="1" thickBot="1">
      <c r="B20" s="12"/>
      <c r="C20" s="21"/>
      <c r="D20" s="21"/>
      <c r="E20" s="21"/>
      <c r="F20" s="21"/>
      <c r="G20" s="21"/>
      <c r="H20" s="21"/>
    </row>
    <row r="21" spans="2:8" ht="16.5" hidden="1" outlineLevel="1" thickBot="1">
      <c r="B21" s="12"/>
      <c r="C21" s="21"/>
      <c r="D21" s="21"/>
      <c r="E21" s="21"/>
      <c r="F21" s="21"/>
      <c r="G21" s="21"/>
      <c r="H21" s="21"/>
    </row>
    <row r="22" spans="2:8" ht="16.5" collapsed="1" thickBot="1">
      <c r="B22" s="12" t="s">
        <v>20</v>
      </c>
      <c r="C22" s="21"/>
      <c r="D22" s="21"/>
      <c r="E22" s="21"/>
      <c r="F22" s="21">
        <v>21</v>
      </c>
      <c r="G22" s="21">
        <v>104</v>
      </c>
      <c r="H22" s="21">
        <v>155</v>
      </c>
    </row>
    <row r="23" spans="2:8" ht="16.5" thickBot="1">
      <c r="B23" s="12" t="s">
        <v>21</v>
      </c>
      <c r="C23" s="21"/>
      <c r="D23" s="21">
        <v>3660</v>
      </c>
      <c r="E23" s="21"/>
      <c r="F23" s="21"/>
      <c r="G23" s="21">
        <v>1600</v>
      </c>
      <c r="H23" s="21">
        <v>1600</v>
      </c>
    </row>
    <row r="24" spans="2:8" ht="16.5" hidden="1" outlineLevel="1" thickBot="1">
      <c r="B24" s="12"/>
      <c r="C24" s="21"/>
      <c r="D24" s="21"/>
      <c r="E24" s="21"/>
      <c r="F24" s="21"/>
      <c r="G24" s="21"/>
      <c r="H24" s="21"/>
    </row>
    <row r="25" spans="2:8" ht="16.5" hidden="1" outlineLevel="1" thickBot="1">
      <c r="B25" s="12"/>
      <c r="C25" s="21"/>
      <c r="D25" s="21"/>
      <c r="E25" s="21"/>
      <c r="F25" s="21"/>
      <c r="G25" s="21"/>
      <c r="H25" s="21"/>
    </row>
    <row r="26" spans="2:8" ht="16.5" hidden="1" outlineLevel="1" thickBot="1">
      <c r="B26" s="12"/>
      <c r="C26" s="21"/>
      <c r="D26" s="21"/>
      <c r="E26" s="21"/>
      <c r="F26" s="21"/>
      <c r="G26" s="21"/>
      <c r="H26" s="21"/>
    </row>
    <row r="27" spans="2:8" ht="26.25" collapsed="1" thickBot="1">
      <c r="B27" s="12" t="s">
        <v>23</v>
      </c>
      <c r="C27" s="21"/>
      <c r="D27" s="21"/>
      <c r="E27" s="21"/>
      <c r="F27" s="21"/>
      <c r="G27" s="21"/>
      <c r="H27" s="21"/>
    </row>
    <row r="28" spans="2:8" ht="16.5" thickBot="1">
      <c r="B28" s="12" t="s">
        <v>24</v>
      </c>
      <c r="C28" s="21"/>
      <c r="D28" s="21"/>
      <c r="E28" s="21"/>
      <c r="F28" s="21"/>
      <c r="G28" s="21"/>
      <c r="H28" s="21">
        <v>372</v>
      </c>
    </row>
    <row r="29" spans="2:8" ht="16.5" hidden="1" outlineLevel="1" thickBot="1">
      <c r="B29" s="12"/>
      <c r="C29" s="21"/>
      <c r="D29" s="21"/>
      <c r="E29" s="21"/>
      <c r="F29" s="21"/>
      <c r="G29" s="21"/>
      <c r="H29" s="21"/>
    </row>
    <row r="30" spans="2:8" ht="16.5" collapsed="1" thickBot="1">
      <c r="B30" s="12" t="s">
        <v>25</v>
      </c>
      <c r="C30" s="21"/>
      <c r="D30" s="21"/>
      <c r="E30" s="21"/>
      <c r="F30" s="21"/>
      <c r="G30" s="21"/>
      <c r="H30" s="21"/>
    </row>
    <row r="31" spans="2:8" ht="16.5" thickBot="1">
      <c r="B31" s="12" t="s">
        <v>22</v>
      </c>
      <c r="C31" s="21"/>
      <c r="D31" s="21">
        <v>1208</v>
      </c>
      <c r="E31" s="21">
        <v>120</v>
      </c>
      <c r="F31" s="21">
        <v>1058</v>
      </c>
      <c r="G31" s="21">
        <v>1058</v>
      </c>
      <c r="H31" s="21">
        <v>1208</v>
      </c>
    </row>
    <row r="32" spans="2:8" ht="29.25" customHeight="1" thickBot="1">
      <c r="B32" s="17" t="s">
        <v>26</v>
      </c>
      <c r="C32" s="21"/>
      <c r="D32" s="21"/>
      <c r="E32" s="21"/>
      <c r="F32" s="21"/>
      <c r="G32" s="21"/>
      <c r="H32" s="21"/>
    </row>
    <row r="33" spans="2:8" ht="29.25" customHeight="1" hidden="1" outlineLevel="1" thickBot="1">
      <c r="B33" s="17"/>
      <c r="C33" s="21"/>
      <c r="D33" s="21"/>
      <c r="E33" s="21"/>
      <c r="F33" s="21"/>
      <c r="G33" s="21"/>
      <c r="H33" s="21"/>
    </row>
    <row r="34" spans="2:8" ht="16.5" collapsed="1" thickBot="1">
      <c r="B34" s="12" t="s">
        <v>16</v>
      </c>
      <c r="C34" s="21"/>
      <c r="D34" s="21"/>
      <c r="E34" s="21"/>
      <c r="F34" s="21"/>
      <c r="G34" s="21"/>
      <c r="H34" s="21"/>
    </row>
    <row r="35" spans="2:8" ht="16.5" thickBot="1">
      <c r="B35" s="12"/>
      <c r="C35" s="21"/>
      <c r="D35" s="21"/>
      <c r="E35" s="21"/>
      <c r="F35" s="21"/>
      <c r="G35" s="21"/>
      <c r="H35" s="21"/>
    </row>
    <row r="36" spans="2:8" ht="16.5" thickBot="1">
      <c r="B36" s="14" t="s">
        <v>18</v>
      </c>
      <c r="C36" s="20">
        <f aca="true" t="shared" si="1" ref="C36:H36">+C10+C16</f>
        <v>225791500</v>
      </c>
      <c r="D36" s="20">
        <f t="shared" si="1"/>
        <v>222452105</v>
      </c>
      <c r="E36" s="20">
        <f t="shared" si="1"/>
        <v>43093381</v>
      </c>
      <c r="F36" s="20">
        <f t="shared" si="1"/>
        <v>89901717</v>
      </c>
      <c r="G36" s="20">
        <f t="shared" si="1"/>
        <v>137176747</v>
      </c>
      <c r="H36" s="20">
        <f t="shared" si="1"/>
        <v>213041013</v>
      </c>
    </row>
    <row r="37" spans="2:8" ht="16.5" thickBot="1">
      <c r="B37" s="12"/>
      <c r="C37" s="21"/>
      <c r="D37" s="21"/>
      <c r="E37" s="21"/>
      <c r="F37" s="21"/>
      <c r="G37" s="21"/>
      <c r="H37" s="21"/>
    </row>
    <row r="38" spans="2:8" ht="16.5" thickBot="1">
      <c r="B38" s="12" t="s">
        <v>19</v>
      </c>
      <c r="C38" s="22">
        <v>11605</v>
      </c>
      <c r="D38" s="22">
        <v>11605</v>
      </c>
      <c r="E38" s="22">
        <v>11186</v>
      </c>
      <c r="F38" s="22">
        <v>11012</v>
      </c>
      <c r="G38" s="22">
        <v>11428</v>
      </c>
      <c r="H38" s="22">
        <v>11820</v>
      </c>
    </row>
    <row r="39" ht="15.75">
      <c r="B39" s="16"/>
    </row>
  </sheetData>
  <sheetProtection/>
  <mergeCells count="5">
    <mergeCell ref="B3:H3"/>
    <mergeCell ref="B4:H4"/>
    <mergeCell ref="B5:H5"/>
    <mergeCell ref="B6:H6"/>
    <mergeCell ref="C8:C9"/>
  </mergeCells>
  <printOptions/>
  <pageMargins left="0.31496062992125984" right="0.31496062992125984" top="0.7480314960629921" bottom="0.7480314960629921" header="0.31496062992125984" footer="0.31496062992125984"/>
  <pageSetup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O39"/>
  <sheetViews>
    <sheetView zoomScalePageLayoutView="0" workbookViewId="0" topLeftCell="A1">
      <selection activeCell="K31" sqref="K31"/>
    </sheetView>
  </sheetViews>
  <sheetFormatPr defaultColWidth="9.00390625" defaultRowHeight="15.75" outlineLevelRow="1"/>
  <cols>
    <col min="1" max="1" width="2.375" style="0" customWidth="1"/>
    <col min="2" max="2" width="38.00390625" style="0" customWidth="1"/>
  </cols>
  <sheetData>
    <row r="3" spans="2:8" ht="15.75">
      <c r="B3" s="53" t="s">
        <v>10</v>
      </c>
      <c r="C3" s="53"/>
      <c r="D3" s="53"/>
      <c r="E3" s="53"/>
      <c r="F3" s="53"/>
      <c r="G3" s="53"/>
      <c r="H3" s="53"/>
    </row>
    <row r="4" spans="2:8" ht="15.75">
      <c r="B4" s="53" t="str">
        <f>'Pol+Pr'!B9:I9</f>
        <v>към 31.12.2017 г.</v>
      </c>
      <c r="C4" s="53"/>
      <c r="D4" s="53"/>
      <c r="E4" s="53"/>
      <c r="F4" s="53"/>
      <c r="G4" s="53"/>
      <c r="H4" s="53"/>
    </row>
    <row r="5" spans="2:8" ht="16.5" thickBot="1">
      <c r="B5" s="53" t="s">
        <v>2</v>
      </c>
      <c r="C5" s="53"/>
      <c r="D5" s="53"/>
      <c r="E5" s="53"/>
      <c r="F5" s="53"/>
      <c r="G5" s="53"/>
      <c r="H5" s="53"/>
    </row>
    <row r="6" spans="2:8" ht="32.25" customHeight="1" thickBot="1">
      <c r="B6" s="64" t="str">
        <f>CONCATENATE('Pol+Pr'!B19,"  ",'Pol+Pr'!C19)</f>
        <v>1700.01.04  Бюджетна програма „Развитие на способностите на децата и учениците”</v>
      </c>
      <c r="C6" s="65"/>
      <c r="D6" s="65"/>
      <c r="E6" s="65"/>
      <c r="F6" s="65"/>
      <c r="G6" s="65"/>
      <c r="H6" s="66"/>
    </row>
    <row r="7" spans="2:8" ht="21.75" customHeight="1">
      <c r="B7" s="36" t="s">
        <v>11</v>
      </c>
      <c r="C7" s="3" t="s">
        <v>52</v>
      </c>
      <c r="D7" s="3" t="s">
        <v>6</v>
      </c>
      <c r="E7" s="3" t="s">
        <v>7</v>
      </c>
      <c r="F7" s="3" t="s">
        <v>7</v>
      </c>
      <c r="G7" s="3" t="s">
        <v>7</v>
      </c>
      <c r="H7" s="3" t="s">
        <v>7</v>
      </c>
    </row>
    <row r="8" spans="2:8" ht="12.75" customHeight="1">
      <c r="B8" s="36" t="s">
        <v>3</v>
      </c>
      <c r="C8" s="58" t="s">
        <v>69</v>
      </c>
      <c r="D8" s="4" t="s">
        <v>70</v>
      </c>
      <c r="E8" s="4" t="s">
        <v>8</v>
      </c>
      <c r="F8" s="4" t="s">
        <v>8</v>
      </c>
      <c r="G8" s="4" t="s">
        <v>8</v>
      </c>
      <c r="H8" s="4" t="s">
        <v>8</v>
      </c>
    </row>
    <row r="9" spans="2:8" ht="39" thickBot="1">
      <c r="B9" s="7"/>
      <c r="C9" s="59"/>
      <c r="D9" s="5"/>
      <c r="E9" s="6" t="s">
        <v>71</v>
      </c>
      <c r="F9" s="6" t="s">
        <v>72</v>
      </c>
      <c r="G9" s="6" t="s">
        <v>73</v>
      </c>
      <c r="H9" s="6" t="s">
        <v>74</v>
      </c>
    </row>
    <row r="10" spans="2:8" ht="16.5" thickBot="1">
      <c r="B10" s="14" t="s">
        <v>12</v>
      </c>
      <c r="C10" s="20">
        <f aca="true" t="shared" si="0" ref="C10:H10">SUM(C12:C14)</f>
        <v>6760200</v>
      </c>
      <c r="D10" s="20">
        <f t="shared" si="0"/>
        <v>8205655</v>
      </c>
      <c r="E10" s="20">
        <f t="shared" si="0"/>
        <v>1576786</v>
      </c>
      <c r="F10" s="20">
        <f t="shared" si="0"/>
        <v>3634383</v>
      </c>
      <c r="G10" s="20">
        <f t="shared" si="0"/>
        <v>4821592</v>
      </c>
      <c r="H10" s="20">
        <f t="shared" si="0"/>
        <v>8078831</v>
      </c>
    </row>
    <row r="11" spans="2:8" ht="16.5" thickBot="1">
      <c r="B11" s="12" t="s">
        <v>13</v>
      </c>
      <c r="C11" s="21"/>
      <c r="D11" s="21"/>
      <c r="E11" s="21"/>
      <c r="F11" s="21"/>
      <c r="G11" s="21"/>
      <c r="H11" s="21"/>
    </row>
    <row r="12" spans="2:8" ht="16.5" thickBot="1">
      <c r="B12" s="15" t="s">
        <v>14</v>
      </c>
      <c r="C12" s="21">
        <v>1777000</v>
      </c>
      <c r="D12" s="21">
        <v>2314882</v>
      </c>
      <c r="E12" s="21">
        <v>481467</v>
      </c>
      <c r="F12" s="21">
        <v>1187654</v>
      </c>
      <c r="G12" s="21">
        <v>1795002</v>
      </c>
      <c r="H12" s="21">
        <v>2293187</v>
      </c>
    </row>
    <row r="13" spans="2:8" ht="16.5" thickBot="1">
      <c r="B13" s="15" t="s">
        <v>15</v>
      </c>
      <c r="C13" s="21">
        <v>4983200</v>
      </c>
      <c r="D13" s="21">
        <v>5756511</v>
      </c>
      <c r="E13" s="21">
        <v>1095319</v>
      </c>
      <c r="F13" s="21">
        <v>2446729</v>
      </c>
      <c r="G13" s="21">
        <v>3026590</v>
      </c>
      <c r="H13" s="21">
        <v>5678433</v>
      </c>
    </row>
    <row r="14" spans="2:8" ht="16.5" thickBot="1">
      <c r="B14" s="15" t="s">
        <v>16</v>
      </c>
      <c r="C14" s="21"/>
      <c r="D14" s="21">
        <v>134262</v>
      </c>
      <c r="E14" s="21"/>
      <c r="F14" s="21"/>
      <c r="G14" s="21"/>
      <c r="H14" s="21">
        <v>107211</v>
      </c>
    </row>
    <row r="15" spans="2:8" ht="16.5" thickBot="1">
      <c r="B15" s="12"/>
      <c r="C15" s="21"/>
      <c r="D15" s="21"/>
      <c r="E15" s="21"/>
      <c r="F15" s="21"/>
      <c r="G15" s="21"/>
      <c r="H15" s="21"/>
    </row>
    <row r="16" spans="2:8" ht="26.25" thickBot="1">
      <c r="B16" s="14" t="s">
        <v>17</v>
      </c>
      <c r="C16" s="20">
        <f aca="true" t="shared" si="1" ref="C16:H16">SUM(C18,C22,C23,C27,C28,C30,C31,C32,C34)</f>
        <v>0</v>
      </c>
      <c r="D16" s="20">
        <f t="shared" si="1"/>
        <v>139922</v>
      </c>
      <c r="E16" s="20">
        <f t="shared" si="1"/>
        <v>15120</v>
      </c>
      <c r="F16" s="20">
        <f t="shared" si="1"/>
        <v>48638</v>
      </c>
      <c r="G16" s="20">
        <f t="shared" si="1"/>
        <v>91974</v>
      </c>
      <c r="H16" s="20">
        <f t="shared" si="1"/>
        <v>134004</v>
      </c>
    </row>
    <row r="17" spans="2:8" ht="16.5" thickBot="1">
      <c r="B17" s="12" t="s">
        <v>13</v>
      </c>
      <c r="C17" s="21"/>
      <c r="D17" s="21"/>
      <c r="E17" s="21"/>
      <c r="F17" s="21"/>
      <c r="G17" s="21"/>
      <c r="H17" s="21"/>
    </row>
    <row r="18" spans="2:8" ht="16.5" thickBot="1">
      <c r="B18" s="12" t="s">
        <v>15</v>
      </c>
      <c r="C18" s="21"/>
      <c r="D18" s="21"/>
      <c r="E18" s="21"/>
      <c r="F18" s="21"/>
      <c r="G18" s="21"/>
      <c r="H18" s="21"/>
    </row>
    <row r="19" spans="2:8" ht="16.5" hidden="1" outlineLevel="1" thickBot="1">
      <c r="B19" s="12"/>
      <c r="C19" s="21"/>
      <c r="D19" s="21"/>
      <c r="E19" s="21"/>
      <c r="F19" s="21"/>
      <c r="G19" s="21"/>
      <c r="H19" s="21"/>
    </row>
    <row r="20" spans="2:8" ht="16.5" hidden="1" outlineLevel="1" thickBot="1">
      <c r="B20" s="12"/>
      <c r="C20" s="21"/>
      <c r="D20" s="21"/>
      <c r="E20" s="21"/>
      <c r="F20" s="21"/>
      <c r="G20" s="21"/>
      <c r="H20" s="21"/>
    </row>
    <row r="21" spans="2:8" ht="16.5" hidden="1" outlineLevel="1" thickBot="1">
      <c r="B21" s="12"/>
      <c r="C21" s="21"/>
      <c r="D21" s="21"/>
      <c r="E21" s="21"/>
      <c r="F21" s="21"/>
      <c r="G21" s="21"/>
      <c r="H21" s="21"/>
    </row>
    <row r="22" spans="2:8" ht="16.5" collapsed="1" thickBot="1">
      <c r="B22" s="12" t="s">
        <v>20</v>
      </c>
      <c r="C22" s="21"/>
      <c r="D22" s="21"/>
      <c r="E22" s="21"/>
      <c r="F22" s="21"/>
      <c r="G22" s="21"/>
      <c r="H22" s="21"/>
    </row>
    <row r="23" spans="2:8" ht="16.5" thickBot="1">
      <c r="B23" s="12" t="s">
        <v>66</v>
      </c>
      <c r="C23" s="21">
        <v>0</v>
      </c>
      <c r="D23" s="21">
        <v>85455</v>
      </c>
      <c r="E23" s="21">
        <v>15120</v>
      </c>
      <c r="F23" s="21">
        <v>28221</v>
      </c>
      <c r="G23" s="21">
        <v>40635</v>
      </c>
      <c r="H23" s="21">
        <v>79800</v>
      </c>
    </row>
    <row r="24" spans="2:15" s="30" customFormat="1" ht="21" customHeight="1" thickBot="1">
      <c r="B24" s="27" t="s">
        <v>67</v>
      </c>
      <c r="C24" s="28"/>
      <c r="D24" s="28">
        <v>85455</v>
      </c>
      <c r="E24" s="28">
        <v>15120</v>
      </c>
      <c r="F24" s="28">
        <v>28221</v>
      </c>
      <c r="G24" s="28">
        <v>40635</v>
      </c>
      <c r="H24" s="28">
        <v>79800</v>
      </c>
      <c r="L24"/>
      <c r="M24"/>
      <c r="N24"/>
      <c r="O24"/>
    </row>
    <row r="25" spans="2:8" ht="16.5" hidden="1" outlineLevel="1" thickBot="1">
      <c r="B25" s="12"/>
      <c r="C25" s="21"/>
      <c r="D25" s="21"/>
      <c r="E25" s="21"/>
      <c r="F25" s="21"/>
      <c r="G25" s="21"/>
      <c r="H25" s="21"/>
    </row>
    <row r="26" spans="2:8" ht="16.5" hidden="1" outlineLevel="1" thickBot="1">
      <c r="B26" s="12"/>
      <c r="C26" s="21"/>
      <c r="D26" s="21"/>
      <c r="E26" s="21"/>
      <c r="F26" s="21"/>
      <c r="G26" s="21"/>
      <c r="H26" s="21"/>
    </row>
    <row r="27" spans="2:8" ht="26.25" collapsed="1" thickBot="1">
      <c r="B27" s="12" t="s">
        <v>23</v>
      </c>
      <c r="C27" s="21">
        <v>0</v>
      </c>
      <c r="D27" s="21">
        <v>36917</v>
      </c>
      <c r="E27" s="21"/>
      <c r="F27" s="21">
        <v>20417</v>
      </c>
      <c r="G27" s="21">
        <v>33789</v>
      </c>
      <c r="H27" s="21">
        <v>37304</v>
      </c>
    </row>
    <row r="28" spans="2:8" ht="16.5" thickBot="1">
      <c r="B28" s="12" t="s">
        <v>24</v>
      </c>
      <c r="C28" s="21">
        <v>0</v>
      </c>
      <c r="D28" s="21">
        <v>17550</v>
      </c>
      <c r="E28" s="21"/>
      <c r="F28" s="21"/>
      <c r="G28" s="21">
        <v>17550</v>
      </c>
      <c r="H28" s="21">
        <v>16900</v>
      </c>
    </row>
    <row r="29" spans="2:8" ht="16.5" hidden="1" outlineLevel="1" thickBot="1">
      <c r="B29" s="12"/>
      <c r="C29" s="21"/>
      <c r="D29" s="21"/>
      <c r="E29" s="21"/>
      <c r="F29" s="21"/>
      <c r="G29" s="21"/>
      <c r="H29" s="21"/>
    </row>
    <row r="30" spans="2:8" ht="16.5" collapsed="1" thickBot="1">
      <c r="B30" s="12" t="s">
        <v>25</v>
      </c>
      <c r="C30" s="21"/>
      <c r="D30" s="21"/>
      <c r="E30" s="21"/>
      <c r="F30" s="21"/>
      <c r="G30" s="21"/>
      <c r="H30" s="21"/>
    </row>
    <row r="31" spans="2:8" ht="16.5" thickBot="1">
      <c r="B31" s="12" t="s">
        <v>22</v>
      </c>
      <c r="C31" s="21"/>
      <c r="D31" s="21"/>
      <c r="E31" s="21"/>
      <c r="F31" s="21"/>
      <c r="G31" s="21"/>
      <c r="H31" s="21"/>
    </row>
    <row r="32" spans="2:8" ht="29.25" customHeight="1" thickBot="1">
      <c r="B32" s="17" t="s">
        <v>26</v>
      </c>
      <c r="C32" s="21"/>
      <c r="D32" s="21"/>
      <c r="E32" s="21"/>
      <c r="F32" s="21"/>
      <c r="G32" s="21"/>
      <c r="H32" s="21"/>
    </row>
    <row r="33" spans="2:8" ht="29.25" customHeight="1" hidden="1" outlineLevel="1" thickBot="1">
      <c r="B33" s="17"/>
      <c r="C33" s="21"/>
      <c r="D33" s="21"/>
      <c r="E33" s="21"/>
      <c r="F33" s="21"/>
      <c r="G33" s="21"/>
      <c r="H33" s="21"/>
    </row>
    <row r="34" spans="2:8" ht="16.5" collapsed="1" thickBot="1">
      <c r="B34" s="12" t="s">
        <v>16</v>
      </c>
      <c r="C34" s="21"/>
      <c r="D34" s="21"/>
      <c r="E34" s="21"/>
      <c r="F34" s="21"/>
      <c r="G34" s="21"/>
      <c r="H34" s="21"/>
    </row>
    <row r="35" spans="2:8" ht="16.5" thickBot="1">
      <c r="B35" s="12"/>
      <c r="C35" s="21"/>
      <c r="D35" s="21"/>
      <c r="E35" s="21"/>
      <c r="F35" s="21"/>
      <c r="G35" s="21"/>
      <c r="H35" s="21"/>
    </row>
    <row r="36" spans="2:8" ht="16.5" thickBot="1">
      <c r="B36" s="14" t="s">
        <v>18</v>
      </c>
      <c r="C36" s="20">
        <f aca="true" t="shared" si="2" ref="C36:H36">+C10+C16</f>
        <v>6760200</v>
      </c>
      <c r="D36" s="20">
        <f t="shared" si="2"/>
        <v>8345577</v>
      </c>
      <c r="E36" s="20">
        <f t="shared" si="2"/>
        <v>1591906</v>
      </c>
      <c r="F36" s="20">
        <f t="shared" si="2"/>
        <v>3683021</v>
      </c>
      <c r="G36" s="20">
        <f t="shared" si="2"/>
        <v>4913566</v>
      </c>
      <c r="H36" s="20">
        <f t="shared" si="2"/>
        <v>8212835</v>
      </c>
    </row>
    <row r="37" spans="2:8" ht="16.5" thickBot="1">
      <c r="B37" s="12"/>
      <c r="C37" s="21"/>
      <c r="D37" s="21"/>
      <c r="E37" s="21"/>
      <c r="F37" s="21"/>
      <c r="G37" s="21"/>
      <c r="H37" s="21"/>
    </row>
    <row r="38" spans="2:8" ht="16.5" thickBot="1">
      <c r="B38" s="12" t="s">
        <v>19</v>
      </c>
      <c r="C38" s="22">
        <v>137</v>
      </c>
      <c r="D38" s="22">
        <v>137</v>
      </c>
      <c r="E38" s="22">
        <v>136</v>
      </c>
      <c r="F38" s="22">
        <v>137</v>
      </c>
      <c r="G38" s="22">
        <v>137</v>
      </c>
      <c r="H38" s="22">
        <v>137</v>
      </c>
    </row>
    <row r="39" ht="15.75">
      <c r="B39" s="16"/>
    </row>
  </sheetData>
  <sheetProtection/>
  <mergeCells count="5">
    <mergeCell ref="B3:H3"/>
    <mergeCell ref="B4:H4"/>
    <mergeCell ref="B5:H5"/>
    <mergeCell ref="B6:H6"/>
    <mergeCell ref="C8:C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H39"/>
  <sheetViews>
    <sheetView zoomScalePageLayoutView="0" workbookViewId="0" topLeftCell="A1">
      <selection activeCell="H38" sqref="H38"/>
    </sheetView>
  </sheetViews>
  <sheetFormatPr defaultColWidth="9.00390625" defaultRowHeight="15.75" outlineLevelRow="1"/>
  <cols>
    <col min="1" max="1" width="3.75390625" style="0" customWidth="1"/>
    <col min="2" max="2" width="38.00390625" style="0" customWidth="1"/>
  </cols>
  <sheetData>
    <row r="3" spans="2:8" ht="15.75">
      <c r="B3" s="53" t="s">
        <v>10</v>
      </c>
      <c r="C3" s="53"/>
      <c r="D3" s="53"/>
      <c r="E3" s="53"/>
      <c r="F3" s="53"/>
      <c r="G3" s="53"/>
      <c r="H3" s="53"/>
    </row>
    <row r="4" spans="2:8" ht="15.75">
      <c r="B4" s="53" t="str">
        <f>'Pol+Pr'!B9:I9</f>
        <v>към 31.12.2017 г.</v>
      </c>
      <c r="C4" s="53"/>
      <c r="D4" s="53"/>
      <c r="E4" s="53"/>
      <c r="F4" s="53"/>
      <c r="G4" s="53"/>
      <c r="H4" s="53"/>
    </row>
    <row r="5" spans="2:8" ht="16.5" thickBot="1">
      <c r="B5" s="53" t="s">
        <v>2</v>
      </c>
      <c r="C5" s="53"/>
      <c r="D5" s="53"/>
      <c r="E5" s="53"/>
      <c r="F5" s="53"/>
      <c r="G5" s="53"/>
      <c r="H5" s="53"/>
    </row>
    <row r="6" spans="2:8" ht="32.25" customHeight="1" thickBot="1">
      <c r="B6" s="64" t="str">
        <f>CONCATENATE('Pol+Pr'!B20,"  ",'Pol+Pr'!C20)</f>
        <v>1700.01.05  Бюджетна програма „Образование на българите в чужбина”</v>
      </c>
      <c r="C6" s="65"/>
      <c r="D6" s="65"/>
      <c r="E6" s="65"/>
      <c r="F6" s="65"/>
      <c r="G6" s="65"/>
      <c r="H6" s="66"/>
    </row>
    <row r="7" spans="2:8" ht="21.75" customHeight="1">
      <c r="B7" s="36" t="s">
        <v>11</v>
      </c>
      <c r="C7" s="3" t="s">
        <v>52</v>
      </c>
      <c r="D7" s="3" t="s">
        <v>6</v>
      </c>
      <c r="E7" s="3" t="s">
        <v>7</v>
      </c>
      <c r="F7" s="3" t="s">
        <v>7</v>
      </c>
      <c r="G7" s="3" t="s">
        <v>7</v>
      </c>
      <c r="H7" s="3" t="s">
        <v>7</v>
      </c>
    </row>
    <row r="8" spans="2:8" ht="12.75" customHeight="1">
      <c r="B8" s="36" t="s">
        <v>3</v>
      </c>
      <c r="C8" s="58" t="s">
        <v>69</v>
      </c>
      <c r="D8" s="4" t="s">
        <v>70</v>
      </c>
      <c r="E8" s="4" t="s">
        <v>8</v>
      </c>
      <c r="F8" s="4" t="s">
        <v>8</v>
      </c>
      <c r="G8" s="4" t="s">
        <v>8</v>
      </c>
      <c r="H8" s="4" t="s">
        <v>8</v>
      </c>
    </row>
    <row r="9" spans="2:8" ht="39" thickBot="1">
      <c r="B9" s="7"/>
      <c r="C9" s="59"/>
      <c r="D9" s="5"/>
      <c r="E9" s="6" t="s">
        <v>71</v>
      </c>
      <c r="F9" s="6" t="s">
        <v>72</v>
      </c>
      <c r="G9" s="6" t="s">
        <v>73</v>
      </c>
      <c r="H9" s="6" t="s">
        <v>74</v>
      </c>
    </row>
    <row r="10" spans="2:8" ht="16.5" thickBot="1">
      <c r="B10" s="14" t="s">
        <v>12</v>
      </c>
      <c r="C10" s="20">
        <f aca="true" t="shared" si="0" ref="C10:H10">SUM(C12:C14)</f>
        <v>3234400</v>
      </c>
      <c r="D10" s="20">
        <f t="shared" si="0"/>
        <v>3102360</v>
      </c>
      <c r="E10" s="20">
        <f t="shared" si="0"/>
        <v>626045</v>
      </c>
      <c r="F10" s="20">
        <f t="shared" si="0"/>
        <v>1256038</v>
      </c>
      <c r="G10" s="20">
        <f t="shared" si="0"/>
        <v>1817956</v>
      </c>
      <c r="H10" s="20">
        <f t="shared" si="0"/>
        <v>2759800</v>
      </c>
    </row>
    <row r="11" spans="2:8" ht="16.5" thickBot="1">
      <c r="B11" s="12" t="s">
        <v>13</v>
      </c>
      <c r="C11" s="21"/>
      <c r="D11" s="21"/>
      <c r="E11" s="21"/>
      <c r="F11" s="21"/>
      <c r="G11" s="21"/>
      <c r="H11" s="21"/>
    </row>
    <row r="12" spans="2:8" ht="16.5" thickBot="1">
      <c r="B12" s="15" t="s">
        <v>14</v>
      </c>
      <c r="C12" s="21">
        <v>1123400</v>
      </c>
      <c r="D12" s="21">
        <v>1220526</v>
      </c>
      <c r="E12" s="21">
        <v>287512</v>
      </c>
      <c r="F12" s="21">
        <v>568020</v>
      </c>
      <c r="G12" s="21">
        <v>853905</v>
      </c>
      <c r="H12" s="21">
        <v>1214661</v>
      </c>
    </row>
    <row r="13" spans="2:8" ht="16.5" thickBot="1">
      <c r="B13" s="15" t="s">
        <v>15</v>
      </c>
      <c r="C13" s="21">
        <v>2111000</v>
      </c>
      <c r="D13" s="21">
        <v>1814205</v>
      </c>
      <c r="E13" s="21">
        <v>338533</v>
      </c>
      <c r="F13" s="21">
        <v>688018</v>
      </c>
      <c r="G13" s="21">
        <v>964051</v>
      </c>
      <c r="H13" s="21">
        <v>1481535</v>
      </c>
    </row>
    <row r="14" spans="2:8" ht="16.5" thickBot="1">
      <c r="B14" s="15" t="s">
        <v>16</v>
      </c>
      <c r="C14" s="21"/>
      <c r="D14" s="21">
        <v>67629</v>
      </c>
      <c r="E14" s="21">
        <v>0</v>
      </c>
      <c r="F14" s="21">
        <v>0</v>
      </c>
      <c r="G14" s="21">
        <v>0</v>
      </c>
      <c r="H14" s="21">
        <v>63604</v>
      </c>
    </row>
    <row r="15" spans="2:8" ht="16.5" thickBot="1">
      <c r="B15" s="12"/>
      <c r="C15" s="21"/>
      <c r="D15" s="21"/>
      <c r="E15" s="21"/>
      <c r="F15" s="21"/>
      <c r="G15" s="21"/>
      <c r="H15" s="21"/>
    </row>
    <row r="16" spans="2:8" ht="26.25" thickBot="1">
      <c r="B16" s="14" t="s">
        <v>17</v>
      </c>
      <c r="C16" s="20">
        <f aca="true" t="shared" si="1" ref="C16:H16">SUM(C18,C22,C23,C27,C28,C30,C31,C32,C34)</f>
        <v>8000000</v>
      </c>
      <c r="D16" s="20">
        <f t="shared" si="1"/>
        <v>8881664</v>
      </c>
      <c r="E16" s="20">
        <f t="shared" si="1"/>
        <v>48154</v>
      </c>
      <c r="F16" s="20">
        <f t="shared" si="1"/>
        <v>48154</v>
      </c>
      <c r="G16" s="20">
        <f t="shared" si="1"/>
        <v>4276721</v>
      </c>
      <c r="H16" s="20">
        <f t="shared" si="1"/>
        <v>8800947</v>
      </c>
    </row>
    <row r="17" spans="2:8" ht="16.5" thickBot="1">
      <c r="B17" s="12" t="s">
        <v>13</v>
      </c>
      <c r="C17" s="21"/>
      <c r="D17" s="21"/>
      <c r="E17" s="21"/>
      <c r="F17" s="21"/>
      <c r="G17" s="21"/>
      <c r="H17" s="21"/>
    </row>
    <row r="18" spans="2:8" ht="16.5" thickBot="1">
      <c r="B18" s="12" t="s">
        <v>15</v>
      </c>
      <c r="C18" s="21"/>
      <c r="D18" s="21"/>
      <c r="E18" s="21"/>
      <c r="F18" s="21"/>
      <c r="G18" s="21"/>
      <c r="H18" s="21"/>
    </row>
    <row r="19" spans="2:8" ht="16.5" hidden="1" outlineLevel="1" thickBot="1">
      <c r="B19" s="25"/>
      <c r="C19" s="21"/>
      <c r="D19" s="21"/>
      <c r="E19" s="21"/>
      <c r="F19" s="21"/>
      <c r="G19" s="21"/>
      <c r="H19" s="21"/>
    </row>
    <row r="20" spans="2:8" ht="16.5" hidden="1" outlineLevel="1" thickBot="1">
      <c r="B20" s="12"/>
      <c r="C20" s="21"/>
      <c r="D20" s="21"/>
      <c r="E20" s="21"/>
      <c r="F20" s="21"/>
      <c r="G20" s="21"/>
      <c r="H20" s="21"/>
    </row>
    <row r="21" spans="2:8" ht="16.5" hidden="1" outlineLevel="1" thickBot="1">
      <c r="B21" s="12"/>
      <c r="C21" s="21"/>
      <c r="D21" s="21"/>
      <c r="E21" s="21"/>
      <c r="F21" s="21"/>
      <c r="G21" s="21"/>
      <c r="H21" s="21"/>
    </row>
    <row r="22" spans="2:8" ht="16.5" collapsed="1" thickBot="1">
      <c r="B22" s="12" t="s">
        <v>20</v>
      </c>
      <c r="C22" s="21"/>
      <c r="D22" s="21"/>
      <c r="E22" s="21"/>
      <c r="F22" s="21"/>
      <c r="G22" s="21"/>
      <c r="H22" s="21"/>
    </row>
    <row r="23" spans="2:8" ht="16.5" thickBot="1">
      <c r="B23" s="12" t="s">
        <v>21</v>
      </c>
      <c r="C23" s="21"/>
      <c r="D23" s="21"/>
      <c r="E23" s="21"/>
      <c r="F23" s="21"/>
      <c r="G23" s="21"/>
      <c r="H23" s="21"/>
    </row>
    <row r="24" spans="2:8" ht="16.5" hidden="1" outlineLevel="1" thickBot="1">
      <c r="B24" s="12"/>
      <c r="C24" s="21"/>
      <c r="D24" s="21"/>
      <c r="E24" s="21"/>
      <c r="F24" s="21"/>
      <c r="G24" s="21"/>
      <c r="H24" s="21"/>
    </row>
    <row r="25" spans="2:8" ht="16.5" hidden="1" outlineLevel="1" thickBot="1">
      <c r="B25" s="12"/>
      <c r="C25" s="21"/>
      <c r="D25" s="21"/>
      <c r="E25" s="21"/>
      <c r="F25" s="21"/>
      <c r="G25" s="21"/>
      <c r="H25" s="21"/>
    </row>
    <row r="26" spans="2:8" ht="16.5" hidden="1" outlineLevel="1" thickBot="1">
      <c r="B26" s="12"/>
      <c r="C26" s="21"/>
      <c r="D26" s="21"/>
      <c r="E26" s="21"/>
      <c r="F26" s="21"/>
      <c r="G26" s="21"/>
      <c r="H26" s="21"/>
    </row>
    <row r="27" spans="2:8" ht="26.25" collapsed="1" thickBot="1">
      <c r="B27" s="12" t="s">
        <v>23</v>
      </c>
      <c r="C27" s="21"/>
      <c r="D27" s="21"/>
      <c r="E27" s="21"/>
      <c r="F27" s="21"/>
      <c r="G27" s="21"/>
      <c r="H27" s="21"/>
    </row>
    <row r="28" spans="2:8" ht="16.5" thickBot="1">
      <c r="B28" s="12" t="s">
        <v>24</v>
      </c>
      <c r="C28" s="21"/>
      <c r="D28" s="21"/>
      <c r="E28" s="21"/>
      <c r="F28" s="21"/>
      <c r="G28" s="21"/>
      <c r="H28" s="21"/>
    </row>
    <row r="29" spans="2:8" ht="16.5" hidden="1" outlineLevel="1" thickBot="1">
      <c r="B29" s="12"/>
      <c r="C29" s="21"/>
      <c r="D29" s="21"/>
      <c r="E29" s="21"/>
      <c r="F29" s="21"/>
      <c r="G29" s="21"/>
      <c r="H29" s="21"/>
    </row>
    <row r="30" spans="2:8" ht="16.5" collapsed="1" thickBot="1">
      <c r="B30" s="12" t="s">
        <v>25</v>
      </c>
      <c r="C30" s="21"/>
      <c r="D30" s="21"/>
      <c r="E30" s="21"/>
      <c r="F30" s="21"/>
      <c r="G30" s="21"/>
      <c r="H30" s="21"/>
    </row>
    <row r="31" spans="2:8" ht="16.5" thickBot="1">
      <c r="B31" s="12" t="s">
        <v>22</v>
      </c>
      <c r="C31" s="21"/>
      <c r="D31" s="21"/>
      <c r="E31" s="21"/>
      <c r="F31" s="21"/>
      <c r="G31" s="21"/>
      <c r="H31" s="21"/>
    </row>
    <row r="32" spans="2:8" ht="29.25" customHeight="1" thickBot="1">
      <c r="B32" s="17" t="s">
        <v>26</v>
      </c>
      <c r="C32" s="21">
        <v>8000000</v>
      </c>
      <c r="D32" s="21">
        <v>8881664</v>
      </c>
      <c r="E32" s="21">
        <v>48154</v>
      </c>
      <c r="F32" s="21">
        <v>48154</v>
      </c>
      <c r="G32" s="21">
        <v>4276721</v>
      </c>
      <c r="H32" s="21">
        <v>8800947</v>
      </c>
    </row>
    <row r="33" spans="2:8" ht="29.25" customHeight="1" thickBot="1">
      <c r="B33" s="26" t="s">
        <v>59</v>
      </c>
      <c r="C33" s="21">
        <v>8000000</v>
      </c>
      <c r="D33" s="21">
        <v>8881664</v>
      </c>
      <c r="E33" s="21">
        <v>48154</v>
      </c>
      <c r="F33" s="21">
        <v>48154</v>
      </c>
      <c r="G33" s="21">
        <v>4276721</v>
      </c>
      <c r="H33" s="21">
        <v>8800947</v>
      </c>
    </row>
    <row r="34" spans="2:8" ht="16.5" thickBot="1">
      <c r="B34" s="12" t="s">
        <v>16</v>
      </c>
      <c r="C34" s="21"/>
      <c r="D34" s="21"/>
      <c r="E34" s="21"/>
      <c r="F34" s="21"/>
      <c r="G34" s="21"/>
      <c r="H34" s="21"/>
    </row>
    <row r="35" spans="2:8" ht="16.5" thickBot="1">
      <c r="B35" s="12"/>
      <c r="C35" s="21"/>
      <c r="D35" s="21"/>
      <c r="E35" s="21"/>
      <c r="F35" s="21"/>
      <c r="G35" s="21"/>
      <c r="H35" s="21"/>
    </row>
    <row r="36" spans="2:8" ht="16.5" thickBot="1">
      <c r="B36" s="14" t="s">
        <v>18</v>
      </c>
      <c r="C36" s="20">
        <f aca="true" t="shared" si="2" ref="C36:H36">+C10+C16</f>
        <v>11234400</v>
      </c>
      <c r="D36" s="20">
        <f t="shared" si="2"/>
        <v>11984024</v>
      </c>
      <c r="E36" s="20">
        <f t="shared" si="2"/>
        <v>674199</v>
      </c>
      <c r="F36" s="20">
        <f t="shared" si="2"/>
        <v>1304192</v>
      </c>
      <c r="G36" s="20">
        <f t="shared" si="2"/>
        <v>6094677</v>
      </c>
      <c r="H36" s="20">
        <f t="shared" si="2"/>
        <v>11560747</v>
      </c>
    </row>
    <row r="37" spans="2:8" ht="16.5" thickBot="1">
      <c r="B37" s="12"/>
      <c r="C37" s="21"/>
      <c r="D37" s="21"/>
      <c r="E37" s="21"/>
      <c r="F37" s="21"/>
      <c r="G37" s="21"/>
      <c r="H37" s="21"/>
    </row>
    <row r="38" spans="2:8" ht="16.5" thickBot="1">
      <c r="B38" s="12" t="s">
        <v>19</v>
      </c>
      <c r="C38" s="22">
        <v>61</v>
      </c>
      <c r="D38" s="22">
        <v>61</v>
      </c>
      <c r="E38" s="22">
        <v>50</v>
      </c>
      <c r="F38" s="22">
        <v>47</v>
      </c>
      <c r="G38" s="22">
        <v>48</v>
      </c>
      <c r="H38" s="22">
        <v>54</v>
      </c>
    </row>
    <row r="39" ht="15.75">
      <c r="B39" s="16"/>
    </row>
  </sheetData>
  <sheetProtection/>
  <mergeCells count="5">
    <mergeCell ref="B3:H3"/>
    <mergeCell ref="B4:H4"/>
    <mergeCell ref="B5:H5"/>
    <mergeCell ref="B6:H6"/>
    <mergeCell ref="C8:C9"/>
  </mergeCells>
  <printOptions/>
  <pageMargins left="0.31496062992125984" right="0.31496062992125984" top="0.7480314960629921" bottom="0.7480314960629921" header="0.31496062992125984" footer="0.31496062992125984"/>
  <pageSetup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H39"/>
  <sheetViews>
    <sheetView zoomScalePageLayoutView="0" workbookViewId="0" topLeftCell="A1">
      <selection activeCell="H39" sqref="H39"/>
    </sheetView>
  </sheetViews>
  <sheetFormatPr defaultColWidth="9.00390625" defaultRowHeight="15.75" outlineLevelRow="1"/>
  <cols>
    <col min="1" max="1" width="2.25390625" style="0" customWidth="1"/>
    <col min="2" max="2" width="38.00390625" style="0" customWidth="1"/>
  </cols>
  <sheetData>
    <row r="3" spans="2:8" ht="15.75">
      <c r="B3" s="53" t="s">
        <v>10</v>
      </c>
      <c r="C3" s="53"/>
      <c r="D3" s="53"/>
      <c r="E3" s="53"/>
      <c r="F3" s="53"/>
      <c r="G3" s="53"/>
      <c r="H3" s="53"/>
    </row>
    <row r="4" spans="2:8" ht="15.75">
      <c r="B4" s="53" t="str">
        <f>'Pol+Pr'!B9:I9</f>
        <v>към 31.12.2017 г.</v>
      </c>
      <c r="C4" s="53"/>
      <c r="D4" s="53"/>
      <c r="E4" s="53"/>
      <c r="F4" s="53"/>
      <c r="G4" s="53"/>
      <c r="H4" s="53"/>
    </row>
    <row r="5" spans="2:8" ht="16.5" thickBot="1">
      <c r="B5" s="53" t="s">
        <v>2</v>
      </c>
      <c r="C5" s="53"/>
      <c r="D5" s="53"/>
      <c r="E5" s="53"/>
      <c r="F5" s="53"/>
      <c r="G5" s="53"/>
      <c r="H5" s="53"/>
    </row>
    <row r="6" spans="2:8" ht="32.25" customHeight="1" thickBot="1">
      <c r="B6" s="64" t="str">
        <f>CONCATENATE('Pol+Pr'!B21,"  ",'Pol+Pr'!C21)</f>
        <v>1700.01.06  Бюджетна програма „Учене през целия живот”</v>
      </c>
      <c r="C6" s="65"/>
      <c r="D6" s="65"/>
      <c r="E6" s="65"/>
      <c r="F6" s="65"/>
      <c r="G6" s="65"/>
      <c r="H6" s="66"/>
    </row>
    <row r="7" spans="2:8" ht="21.75" customHeight="1">
      <c r="B7" s="36" t="s">
        <v>11</v>
      </c>
      <c r="C7" s="3" t="s">
        <v>52</v>
      </c>
      <c r="D7" s="3" t="s">
        <v>6</v>
      </c>
      <c r="E7" s="3" t="s">
        <v>7</v>
      </c>
      <c r="F7" s="3" t="s">
        <v>7</v>
      </c>
      <c r="G7" s="3" t="s">
        <v>7</v>
      </c>
      <c r="H7" s="3" t="s">
        <v>7</v>
      </c>
    </row>
    <row r="8" spans="2:8" ht="12.75" customHeight="1">
      <c r="B8" s="36" t="s">
        <v>3</v>
      </c>
      <c r="C8" s="58" t="s">
        <v>69</v>
      </c>
      <c r="D8" s="4" t="s">
        <v>70</v>
      </c>
      <c r="E8" s="4" t="s">
        <v>8</v>
      </c>
      <c r="F8" s="4" t="s">
        <v>8</v>
      </c>
      <c r="G8" s="4" t="s">
        <v>8</v>
      </c>
      <c r="H8" s="4" t="s">
        <v>8</v>
      </c>
    </row>
    <row r="9" spans="2:8" ht="39" thickBot="1">
      <c r="B9" s="7"/>
      <c r="C9" s="59"/>
      <c r="D9" s="5"/>
      <c r="E9" s="6" t="s">
        <v>71</v>
      </c>
      <c r="F9" s="6" t="s">
        <v>72</v>
      </c>
      <c r="G9" s="6" t="s">
        <v>73</v>
      </c>
      <c r="H9" s="6" t="s">
        <v>74</v>
      </c>
    </row>
    <row r="10" spans="2:8" ht="16.5" thickBot="1">
      <c r="B10" s="14" t="s">
        <v>12</v>
      </c>
      <c r="C10" s="20">
        <f aca="true" t="shared" si="0" ref="C10:H10">SUM(C12:C14)</f>
        <v>2386500</v>
      </c>
      <c r="D10" s="20">
        <f t="shared" si="0"/>
        <v>2076914</v>
      </c>
      <c r="E10" s="20">
        <f t="shared" si="0"/>
        <v>386318</v>
      </c>
      <c r="F10" s="20">
        <f t="shared" si="0"/>
        <v>844607</v>
      </c>
      <c r="G10" s="20">
        <f t="shared" si="0"/>
        <v>1282443</v>
      </c>
      <c r="H10" s="20">
        <f t="shared" si="0"/>
        <v>1981067</v>
      </c>
    </row>
    <row r="11" spans="2:8" ht="16.5" thickBot="1">
      <c r="B11" s="12" t="s">
        <v>13</v>
      </c>
      <c r="C11" s="21"/>
      <c r="D11" s="21"/>
      <c r="E11" s="21"/>
      <c r="F11" s="21"/>
      <c r="G11" s="21"/>
      <c r="H11" s="21"/>
    </row>
    <row r="12" spans="2:8" ht="16.5" thickBot="1">
      <c r="B12" s="15" t="s">
        <v>14</v>
      </c>
      <c r="C12" s="21">
        <v>1553500</v>
      </c>
      <c r="D12" s="21">
        <v>1466100</v>
      </c>
      <c r="E12" s="21">
        <v>332737</v>
      </c>
      <c r="F12" s="21">
        <v>667216</v>
      </c>
      <c r="G12" s="21">
        <v>1024782</v>
      </c>
      <c r="H12" s="21">
        <v>1428965</v>
      </c>
    </row>
    <row r="13" spans="2:8" ht="16.5" thickBot="1">
      <c r="B13" s="15" t="s">
        <v>15</v>
      </c>
      <c r="C13" s="21">
        <v>833000</v>
      </c>
      <c r="D13" s="21">
        <v>561164</v>
      </c>
      <c r="E13" s="21">
        <v>53581</v>
      </c>
      <c r="F13" s="21">
        <v>177391</v>
      </c>
      <c r="G13" s="21">
        <v>257661</v>
      </c>
      <c r="H13" s="21">
        <v>502452</v>
      </c>
    </row>
    <row r="14" spans="2:8" ht="16.5" thickBot="1">
      <c r="B14" s="15" t="s">
        <v>16</v>
      </c>
      <c r="C14" s="21"/>
      <c r="D14" s="21">
        <v>49650</v>
      </c>
      <c r="E14" s="21">
        <v>0</v>
      </c>
      <c r="F14" s="21">
        <v>0</v>
      </c>
      <c r="G14" s="21">
        <v>0</v>
      </c>
      <c r="H14" s="21">
        <v>49650</v>
      </c>
    </row>
    <row r="15" spans="2:8" ht="16.5" thickBot="1">
      <c r="B15" s="12"/>
      <c r="C15" s="21"/>
      <c r="D15" s="21"/>
      <c r="E15" s="21"/>
      <c r="F15" s="21"/>
      <c r="G15" s="21"/>
      <c r="H15" s="21"/>
    </row>
    <row r="16" spans="2:8" ht="26.25" thickBot="1">
      <c r="B16" s="14" t="s">
        <v>17</v>
      </c>
      <c r="C16" s="20">
        <f aca="true" t="shared" si="1" ref="C16:H16">SUM(C18,C22,C23,C27,C28,C30,C31,C32,C34)</f>
        <v>0</v>
      </c>
      <c r="D16" s="20">
        <f t="shared" si="1"/>
        <v>0</v>
      </c>
      <c r="E16" s="20">
        <f t="shared" si="1"/>
        <v>0</v>
      </c>
      <c r="F16" s="20">
        <f t="shared" si="1"/>
        <v>0</v>
      </c>
      <c r="G16" s="20">
        <f t="shared" si="1"/>
        <v>0</v>
      </c>
      <c r="H16" s="20">
        <f t="shared" si="1"/>
        <v>0</v>
      </c>
    </row>
    <row r="17" spans="2:8" ht="16.5" thickBot="1">
      <c r="B17" s="12" t="s">
        <v>13</v>
      </c>
      <c r="C17" s="21"/>
      <c r="D17" s="21"/>
      <c r="E17" s="21"/>
      <c r="F17" s="21"/>
      <c r="G17" s="21"/>
      <c r="H17" s="21"/>
    </row>
    <row r="18" spans="2:8" ht="16.5" thickBot="1">
      <c r="B18" s="12" t="s">
        <v>65</v>
      </c>
      <c r="C18" s="21"/>
      <c r="D18" s="21"/>
      <c r="E18" s="21"/>
      <c r="F18" s="21"/>
      <c r="G18" s="21"/>
      <c r="H18" s="21"/>
    </row>
    <row r="19" spans="2:8" s="29" customFormat="1" ht="16.5" thickBot="1">
      <c r="B19" s="27"/>
      <c r="C19" s="28"/>
      <c r="D19" s="28"/>
      <c r="E19" s="28"/>
      <c r="F19" s="28"/>
      <c r="G19" s="31"/>
      <c r="H19" s="31"/>
    </row>
    <row r="20" spans="2:8" ht="16.5" hidden="1" outlineLevel="1" thickBot="1">
      <c r="B20" s="12"/>
      <c r="C20" s="21"/>
      <c r="D20" s="21"/>
      <c r="E20" s="21"/>
      <c r="F20" s="21"/>
      <c r="G20" s="21"/>
      <c r="H20" s="21"/>
    </row>
    <row r="21" spans="2:8" ht="16.5" hidden="1" outlineLevel="1" thickBot="1">
      <c r="B21" s="12"/>
      <c r="C21" s="21"/>
      <c r="D21" s="21"/>
      <c r="E21" s="21"/>
      <c r="F21" s="21"/>
      <c r="G21" s="21"/>
      <c r="H21" s="21"/>
    </row>
    <row r="22" spans="2:8" ht="16.5" collapsed="1" thickBot="1">
      <c r="B22" s="12" t="s">
        <v>20</v>
      </c>
      <c r="C22" s="21"/>
      <c r="D22" s="21"/>
      <c r="E22" s="21"/>
      <c r="F22" s="21"/>
      <c r="G22" s="21"/>
      <c r="H22" s="21"/>
    </row>
    <row r="23" spans="2:8" ht="16.5" thickBot="1">
      <c r="B23" s="12" t="s">
        <v>66</v>
      </c>
      <c r="C23" s="21"/>
      <c r="D23" s="21"/>
      <c r="E23" s="21"/>
      <c r="F23" s="21"/>
      <c r="G23" s="21"/>
      <c r="H23" s="21"/>
    </row>
    <row r="24" spans="2:8" ht="16.5" hidden="1" outlineLevel="1" thickBot="1">
      <c r="B24" s="12"/>
      <c r="C24" s="21"/>
      <c r="D24" s="21"/>
      <c r="E24" s="21"/>
      <c r="F24" s="21"/>
      <c r="G24" s="21"/>
      <c r="H24" s="21"/>
    </row>
    <row r="25" spans="2:8" ht="16.5" hidden="1" outlineLevel="1" thickBot="1">
      <c r="B25" s="12"/>
      <c r="C25" s="21"/>
      <c r="D25" s="21"/>
      <c r="E25" s="21"/>
      <c r="F25" s="21"/>
      <c r="G25" s="21"/>
      <c r="H25" s="21"/>
    </row>
    <row r="26" spans="2:8" ht="16.5" hidden="1" outlineLevel="1" thickBot="1">
      <c r="B26" s="12"/>
      <c r="C26" s="21"/>
      <c r="D26" s="21"/>
      <c r="E26" s="21"/>
      <c r="F26" s="21"/>
      <c r="G26" s="21"/>
      <c r="H26" s="21"/>
    </row>
    <row r="27" spans="2:8" ht="26.25" collapsed="1" thickBot="1">
      <c r="B27" s="12" t="s">
        <v>23</v>
      </c>
      <c r="C27" s="21"/>
      <c r="D27" s="21"/>
      <c r="E27" s="21"/>
      <c r="F27" s="21"/>
      <c r="G27" s="21"/>
      <c r="H27" s="21"/>
    </row>
    <row r="28" spans="2:8" ht="16.5" thickBot="1">
      <c r="B28" s="12" t="s">
        <v>24</v>
      </c>
      <c r="C28" s="21"/>
      <c r="D28" s="21"/>
      <c r="E28" s="21"/>
      <c r="F28" s="21"/>
      <c r="G28" s="21"/>
      <c r="H28" s="21"/>
    </row>
    <row r="29" spans="2:8" ht="16.5" hidden="1" outlineLevel="1" thickBot="1">
      <c r="B29" s="12"/>
      <c r="C29" s="21"/>
      <c r="D29" s="21"/>
      <c r="E29" s="21"/>
      <c r="F29" s="21"/>
      <c r="G29" s="21"/>
      <c r="H29" s="21"/>
    </row>
    <row r="30" spans="2:8" ht="16.5" collapsed="1" thickBot="1">
      <c r="B30" s="12" t="s">
        <v>25</v>
      </c>
      <c r="C30" s="21"/>
      <c r="D30" s="21"/>
      <c r="E30" s="21"/>
      <c r="F30" s="21"/>
      <c r="G30" s="21"/>
      <c r="H30" s="21"/>
    </row>
    <row r="31" spans="2:8" ht="16.5" thickBot="1">
      <c r="B31" s="12" t="s">
        <v>22</v>
      </c>
      <c r="C31" s="21"/>
      <c r="D31" s="21"/>
      <c r="E31" s="21"/>
      <c r="F31" s="21"/>
      <c r="G31" s="21"/>
      <c r="H31" s="21"/>
    </row>
    <row r="32" spans="2:8" ht="29.25" customHeight="1" thickBot="1">
      <c r="B32" s="17" t="s">
        <v>26</v>
      </c>
      <c r="C32" s="21"/>
      <c r="D32" s="21"/>
      <c r="E32" s="21"/>
      <c r="F32" s="21"/>
      <c r="G32" s="21"/>
      <c r="H32" s="21"/>
    </row>
    <row r="33" spans="2:8" ht="29.25" customHeight="1" hidden="1" outlineLevel="1" thickBot="1">
      <c r="B33" s="17"/>
      <c r="C33" s="21"/>
      <c r="D33" s="21"/>
      <c r="E33" s="21"/>
      <c r="F33" s="21"/>
      <c r="G33" s="21"/>
      <c r="H33" s="21"/>
    </row>
    <row r="34" spans="2:8" ht="16.5" collapsed="1" thickBot="1">
      <c r="B34" s="12" t="s">
        <v>16</v>
      </c>
      <c r="C34" s="21"/>
      <c r="D34" s="21"/>
      <c r="E34" s="21"/>
      <c r="F34" s="21"/>
      <c r="G34" s="21"/>
      <c r="H34" s="21"/>
    </row>
    <row r="35" spans="2:8" ht="16.5" thickBot="1">
      <c r="B35" s="12"/>
      <c r="C35" s="21"/>
      <c r="D35" s="21"/>
      <c r="E35" s="21"/>
      <c r="F35" s="21"/>
      <c r="G35" s="21"/>
      <c r="H35" s="21"/>
    </row>
    <row r="36" spans="2:8" ht="16.5" thickBot="1">
      <c r="B36" s="14" t="s">
        <v>18</v>
      </c>
      <c r="C36" s="20">
        <f aca="true" t="shared" si="2" ref="C36:H36">+C10+C16</f>
        <v>2386500</v>
      </c>
      <c r="D36" s="20">
        <f t="shared" si="2"/>
        <v>2076914</v>
      </c>
      <c r="E36" s="20">
        <f t="shared" si="2"/>
        <v>386318</v>
      </c>
      <c r="F36" s="20">
        <f t="shared" si="2"/>
        <v>844607</v>
      </c>
      <c r="G36" s="20">
        <f t="shared" si="2"/>
        <v>1282443</v>
      </c>
      <c r="H36" s="20">
        <f t="shared" si="2"/>
        <v>1981067</v>
      </c>
    </row>
    <row r="37" spans="2:8" ht="16.5" thickBot="1">
      <c r="B37" s="12"/>
      <c r="C37" s="21"/>
      <c r="D37" s="21"/>
      <c r="E37" s="21"/>
      <c r="F37" s="21"/>
      <c r="G37" s="21"/>
      <c r="H37" s="21"/>
    </row>
    <row r="38" spans="2:8" ht="16.5" thickBot="1">
      <c r="B38" s="12" t="s">
        <v>19</v>
      </c>
      <c r="C38" s="22">
        <v>93</v>
      </c>
      <c r="D38" s="22">
        <v>93</v>
      </c>
      <c r="E38" s="22">
        <v>88</v>
      </c>
      <c r="F38" s="22">
        <v>88</v>
      </c>
      <c r="G38" s="22">
        <v>88</v>
      </c>
      <c r="H38" s="22">
        <v>88</v>
      </c>
    </row>
    <row r="39" ht="15.75">
      <c r="B39" s="16"/>
    </row>
  </sheetData>
  <sheetProtection/>
  <mergeCells count="5">
    <mergeCell ref="B3:H3"/>
    <mergeCell ref="B4:H4"/>
    <mergeCell ref="B5:H5"/>
    <mergeCell ref="B6:H6"/>
    <mergeCell ref="C8:C9"/>
  </mergeCells>
  <printOptions/>
  <pageMargins left="0.31496062992125984" right="0.31496062992125984" top="0.7480314960629921" bottom="0.7480314960629921" header="0.31496062992125984" footer="0.31496062992125984"/>
  <pageSetup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H39"/>
  <sheetViews>
    <sheetView zoomScalePageLayoutView="0" workbookViewId="0" topLeftCell="A1">
      <selection activeCell="N18" sqref="N18"/>
    </sheetView>
  </sheetViews>
  <sheetFormatPr defaultColWidth="9.00390625" defaultRowHeight="15.75" outlineLevelRow="1"/>
  <cols>
    <col min="1" max="1" width="1.75390625" style="0" customWidth="1"/>
    <col min="2" max="2" width="38.00390625" style="0" customWidth="1"/>
  </cols>
  <sheetData>
    <row r="3" spans="2:8" ht="15.75">
      <c r="B3" s="53" t="s">
        <v>10</v>
      </c>
      <c r="C3" s="53"/>
      <c r="D3" s="53"/>
      <c r="E3" s="53"/>
      <c r="F3" s="53"/>
      <c r="G3" s="53"/>
      <c r="H3" s="53"/>
    </row>
    <row r="4" spans="2:8" ht="15.75">
      <c r="B4" s="53" t="str">
        <f>'Pol+Pr'!B9:I9</f>
        <v>към 31.12.2017 г.</v>
      </c>
      <c r="C4" s="53"/>
      <c r="D4" s="53"/>
      <c r="E4" s="53"/>
      <c r="F4" s="53"/>
      <c r="G4" s="53"/>
      <c r="H4" s="53"/>
    </row>
    <row r="5" spans="2:8" ht="16.5" thickBot="1">
      <c r="B5" s="53" t="s">
        <v>2</v>
      </c>
      <c r="C5" s="53"/>
      <c r="D5" s="53"/>
      <c r="E5" s="53"/>
      <c r="F5" s="53"/>
      <c r="G5" s="53"/>
      <c r="H5" s="53"/>
    </row>
    <row r="6" spans="2:8" ht="32.25" customHeight="1" thickBot="1">
      <c r="B6" s="64" t="str">
        <f>CONCATENATE('Pol+Pr'!B24,"  ",'Pol+Pr'!C24)</f>
        <v>1700.02.01  Бюджетна програма „Подобряване на достъпа и повишаване на качеството във висшето образование”</v>
      </c>
      <c r="C6" s="65"/>
      <c r="D6" s="65"/>
      <c r="E6" s="65"/>
      <c r="F6" s="65"/>
      <c r="G6" s="65"/>
      <c r="H6" s="66"/>
    </row>
    <row r="7" spans="2:8" ht="21.75" customHeight="1">
      <c r="B7" s="36" t="s">
        <v>11</v>
      </c>
      <c r="C7" s="3" t="s">
        <v>52</v>
      </c>
      <c r="D7" s="3" t="s">
        <v>6</v>
      </c>
      <c r="E7" s="3" t="s">
        <v>7</v>
      </c>
      <c r="F7" s="3" t="s">
        <v>7</v>
      </c>
      <c r="G7" s="3" t="s">
        <v>7</v>
      </c>
      <c r="H7" s="3" t="s">
        <v>7</v>
      </c>
    </row>
    <row r="8" spans="2:8" ht="12.75" customHeight="1">
      <c r="B8" s="36" t="s">
        <v>3</v>
      </c>
      <c r="C8" s="58" t="s">
        <v>69</v>
      </c>
      <c r="D8" s="4" t="s">
        <v>70</v>
      </c>
      <c r="E8" s="4" t="s">
        <v>8</v>
      </c>
      <c r="F8" s="4" t="s">
        <v>8</v>
      </c>
      <c r="G8" s="4" t="s">
        <v>8</v>
      </c>
      <c r="H8" s="4" t="s">
        <v>8</v>
      </c>
    </row>
    <row r="9" spans="2:8" ht="39" thickBot="1">
      <c r="B9" s="7"/>
      <c r="C9" s="59"/>
      <c r="D9" s="5"/>
      <c r="E9" s="6" t="s">
        <v>71</v>
      </c>
      <c r="F9" s="6" t="s">
        <v>72</v>
      </c>
      <c r="G9" s="6" t="s">
        <v>73</v>
      </c>
      <c r="H9" s="6" t="s">
        <v>74</v>
      </c>
    </row>
    <row r="10" spans="2:8" ht="16.5" thickBot="1">
      <c r="B10" s="14" t="s">
        <v>12</v>
      </c>
      <c r="C10" s="20">
        <f aca="true" t="shared" si="0" ref="C10:H10">SUM(C12:C14)</f>
        <v>9200600</v>
      </c>
      <c r="D10" s="20">
        <f t="shared" si="0"/>
        <v>7761042</v>
      </c>
      <c r="E10" s="20">
        <f t="shared" si="0"/>
        <v>544149</v>
      </c>
      <c r="F10" s="20">
        <f t="shared" si="0"/>
        <v>5073959</v>
      </c>
      <c r="G10" s="20">
        <f t="shared" si="0"/>
        <v>5681478</v>
      </c>
      <c r="H10" s="20">
        <f t="shared" si="0"/>
        <v>7387363</v>
      </c>
    </row>
    <row r="11" spans="2:8" ht="16.5" thickBot="1">
      <c r="B11" s="12" t="s">
        <v>13</v>
      </c>
      <c r="C11" s="21"/>
      <c r="D11" s="21"/>
      <c r="E11" s="21"/>
      <c r="F11" s="21"/>
      <c r="G11" s="21"/>
      <c r="H11" s="21"/>
    </row>
    <row r="12" spans="2:8" ht="16.5" thickBot="1">
      <c r="B12" s="15" t="s">
        <v>14</v>
      </c>
      <c r="C12" s="21">
        <v>1770000</v>
      </c>
      <c r="D12" s="34">
        <v>1604255</v>
      </c>
      <c r="E12" s="21">
        <v>342059</v>
      </c>
      <c r="F12" s="21">
        <v>734148</v>
      </c>
      <c r="G12" s="21">
        <v>1123730</v>
      </c>
      <c r="H12" s="21">
        <v>1625237</v>
      </c>
    </row>
    <row r="13" spans="2:8" ht="16.5" thickBot="1">
      <c r="B13" s="15" t="s">
        <v>15</v>
      </c>
      <c r="C13" s="21">
        <v>7430600</v>
      </c>
      <c r="D13" s="21">
        <v>1338822</v>
      </c>
      <c r="E13" s="21">
        <v>75522</v>
      </c>
      <c r="F13" s="21">
        <v>229036</v>
      </c>
      <c r="G13" s="21">
        <v>443475</v>
      </c>
      <c r="H13" s="21">
        <v>944160</v>
      </c>
    </row>
    <row r="14" spans="2:8" ht="16.5" thickBot="1">
      <c r="B14" s="15" t="s">
        <v>16</v>
      </c>
      <c r="C14" s="21"/>
      <c r="D14" s="21">
        <v>4817965</v>
      </c>
      <c r="E14" s="21">
        <v>126568</v>
      </c>
      <c r="F14" s="21">
        <v>4110775</v>
      </c>
      <c r="G14" s="21">
        <v>4114273</v>
      </c>
      <c r="H14" s="21">
        <v>4817966</v>
      </c>
    </row>
    <row r="15" spans="2:8" ht="16.5" thickBot="1">
      <c r="B15" s="12"/>
      <c r="C15" s="21"/>
      <c r="D15" s="21"/>
      <c r="E15" s="21"/>
      <c r="F15" s="21"/>
      <c r="G15" s="21"/>
      <c r="H15" s="21"/>
    </row>
    <row r="16" spans="2:8" ht="26.25" thickBot="1">
      <c r="B16" s="14" t="s">
        <v>17</v>
      </c>
      <c r="C16" s="20">
        <f aca="true" t="shared" si="1" ref="C16:H16">SUM(C18,C22,C23,C27,C28,C30,C31,C32,C34)</f>
        <v>98000</v>
      </c>
      <c r="D16" s="20">
        <f t="shared" si="1"/>
        <v>117440</v>
      </c>
      <c r="E16" s="20">
        <f t="shared" si="1"/>
        <v>10239</v>
      </c>
      <c r="F16" s="20">
        <f t="shared" si="1"/>
        <v>108075</v>
      </c>
      <c r="G16" s="20">
        <f t="shared" si="1"/>
        <v>108075</v>
      </c>
      <c r="H16" s="20">
        <f t="shared" si="1"/>
        <v>117151</v>
      </c>
    </row>
    <row r="17" spans="2:8" ht="16.5" thickBot="1">
      <c r="B17" s="12" t="s">
        <v>13</v>
      </c>
      <c r="C17" s="21"/>
      <c r="D17" s="21"/>
      <c r="E17" s="21"/>
      <c r="F17" s="21"/>
      <c r="G17" s="21"/>
      <c r="H17" s="21"/>
    </row>
    <row r="18" spans="2:8" ht="16.5" thickBot="1">
      <c r="B18" s="12" t="s">
        <v>65</v>
      </c>
      <c r="C18" s="21">
        <v>98000</v>
      </c>
      <c r="D18" s="21">
        <v>0</v>
      </c>
      <c r="E18" s="21"/>
      <c r="F18" s="21">
        <v>97836</v>
      </c>
      <c r="G18" s="21">
        <v>97836</v>
      </c>
      <c r="H18" s="21"/>
    </row>
    <row r="19" spans="2:8" ht="41.25" customHeight="1" thickBot="1">
      <c r="B19" s="27" t="s">
        <v>80</v>
      </c>
      <c r="C19" s="28">
        <v>98000</v>
      </c>
      <c r="D19" s="28">
        <v>0</v>
      </c>
      <c r="E19" s="28"/>
      <c r="F19" s="28">
        <v>97836</v>
      </c>
      <c r="G19" s="21">
        <v>97836</v>
      </c>
      <c r="H19" s="21">
        <v>0</v>
      </c>
    </row>
    <row r="20" spans="2:8" ht="16.5" hidden="1" outlineLevel="1" thickBot="1">
      <c r="B20" s="12"/>
      <c r="C20" s="21"/>
      <c r="D20" s="21"/>
      <c r="E20" s="21"/>
      <c r="F20" s="21"/>
      <c r="G20" s="21"/>
      <c r="H20" s="21"/>
    </row>
    <row r="21" spans="2:8" ht="16.5" hidden="1" outlineLevel="1" thickBot="1">
      <c r="B21" s="12"/>
      <c r="C21" s="21"/>
      <c r="D21" s="21"/>
      <c r="E21" s="21"/>
      <c r="F21" s="21"/>
      <c r="G21" s="21"/>
      <c r="H21" s="21"/>
    </row>
    <row r="22" spans="2:8" ht="16.5" collapsed="1" thickBot="1">
      <c r="B22" s="12" t="s">
        <v>20</v>
      </c>
      <c r="C22" s="21"/>
      <c r="D22" s="21"/>
      <c r="E22" s="21"/>
      <c r="F22" s="21"/>
      <c r="G22" s="21"/>
      <c r="H22" s="21"/>
    </row>
    <row r="23" spans="2:8" ht="16.5" thickBot="1">
      <c r="B23" s="12" t="s">
        <v>21</v>
      </c>
      <c r="C23" s="21"/>
      <c r="D23" s="21"/>
      <c r="E23" s="21"/>
      <c r="F23" s="21"/>
      <c r="G23" s="21"/>
      <c r="H23" s="21"/>
    </row>
    <row r="24" spans="2:8" ht="16.5" hidden="1" outlineLevel="1" thickBot="1">
      <c r="B24" s="12"/>
      <c r="C24" s="21"/>
      <c r="D24" s="21"/>
      <c r="E24" s="21"/>
      <c r="F24" s="21"/>
      <c r="G24" s="21"/>
      <c r="H24" s="21"/>
    </row>
    <row r="25" spans="2:8" ht="16.5" hidden="1" outlineLevel="1" thickBot="1">
      <c r="B25" s="12"/>
      <c r="C25" s="21"/>
      <c r="D25" s="21"/>
      <c r="E25" s="21"/>
      <c r="F25" s="21"/>
      <c r="G25" s="21"/>
      <c r="H25" s="21"/>
    </row>
    <row r="26" spans="2:8" ht="16.5" hidden="1" outlineLevel="1" thickBot="1">
      <c r="B26" s="12"/>
      <c r="C26" s="21"/>
      <c r="D26" s="21"/>
      <c r="E26" s="21"/>
      <c r="F26" s="21"/>
      <c r="G26" s="21"/>
      <c r="H26" s="21"/>
    </row>
    <row r="27" spans="2:8" ht="26.25" collapsed="1" thickBot="1">
      <c r="B27" s="12" t="s">
        <v>23</v>
      </c>
      <c r="C27" s="21"/>
      <c r="D27" s="21">
        <v>9200</v>
      </c>
      <c r="E27" s="21"/>
      <c r="F27" s="21"/>
      <c r="G27" s="21"/>
      <c r="H27" s="21">
        <v>9197</v>
      </c>
    </row>
    <row r="28" spans="2:8" ht="16.5" thickBot="1">
      <c r="B28" s="12" t="s">
        <v>24</v>
      </c>
      <c r="C28" s="21"/>
      <c r="D28" s="21">
        <v>98000</v>
      </c>
      <c r="E28" s="21"/>
      <c r="F28" s="21"/>
      <c r="G28" s="21"/>
      <c r="H28" s="21">
        <v>97715</v>
      </c>
    </row>
    <row r="29" spans="2:8" ht="16.5" hidden="1" outlineLevel="1" thickBot="1">
      <c r="B29" s="12"/>
      <c r="C29" s="21"/>
      <c r="D29" s="21"/>
      <c r="E29" s="21"/>
      <c r="F29" s="21"/>
      <c r="G29" s="21"/>
      <c r="H29" s="21"/>
    </row>
    <row r="30" spans="2:8" ht="16.5" collapsed="1" thickBot="1">
      <c r="B30" s="12" t="s">
        <v>25</v>
      </c>
      <c r="C30" s="21"/>
      <c r="D30" s="21"/>
      <c r="E30" s="21"/>
      <c r="F30" s="21"/>
      <c r="G30" s="21"/>
      <c r="H30" s="21"/>
    </row>
    <row r="31" spans="2:8" ht="16.5" thickBot="1">
      <c r="B31" s="12" t="s">
        <v>22</v>
      </c>
      <c r="C31" s="21"/>
      <c r="D31" s="21">
        <v>10240</v>
      </c>
      <c r="E31" s="21">
        <v>10239</v>
      </c>
      <c r="F31" s="21">
        <v>10239</v>
      </c>
      <c r="G31" s="21">
        <v>10239</v>
      </c>
      <c r="H31" s="21">
        <v>10239</v>
      </c>
    </row>
    <row r="32" spans="2:8" ht="29.25" customHeight="1" thickBot="1">
      <c r="B32" s="17" t="s">
        <v>26</v>
      </c>
      <c r="C32" s="21"/>
      <c r="D32" s="21"/>
      <c r="E32" s="21"/>
      <c r="F32" s="21"/>
      <c r="G32" s="21"/>
      <c r="H32" s="21"/>
    </row>
    <row r="33" spans="2:8" ht="29.25" customHeight="1" hidden="1" outlineLevel="1" thickBot="1">
      <c r="B33" s="17"/>
      <c r="C33" s="21"/>
      <c r="D33" s="21"/>
      <c r="E33" s="21"/>
      <c r="F33" s="21"/>
      <c r="G33" s="21"/>
      <c r="H33" s="21"/>
    </row>
    <row r="34" spans="2:8" ht="16.5" collapsed="1" thickBot="1">
      <c r="B34" s="12" t="s">
        <v>16</v>
      </c>
      <c r="C34" s="21"/>
      <c r="D34" s="21"/>
      <c r="E34" s="21"/>
      <c r="F34" s="21"/>
      <c r="G34" s="21"/>
      <c r="H34" s="21"/>
    </row>
    <row r="35" spans="2:8" ht="16.5" thickBot="1">
      <c r="B35" s="12"/>
      <c r="C35" s="21"/>
      <c r="D35" s="21"/>
      <c r="E35" s="21"/>
      <c r="F35" s="21"/>
      <c r="G35" s="21"/>
      <c r="H35" s="21"/>
    </row>
    <row r="36" spans="2:8" ht="16.5" thickBot="1">
      <c r="B36" s="14" t="s">
        <v>18</v>
      </c>
      <c r="C36" s="20">
        <f aca="true" t="shared" si="2" ref="C36:H36">+C10+C16</f>
        <v>9298600</v>
      </c>
      <c r="D36" s="20">
        <f t="shared" si="2"/>
        <v>7878482</v>
      </c>
      <c r="E36" s="20">
        <f t="shared" si="2"/>
        <v>554388</v>
      </c>
      <c r="F36" s="20">
        <f t="shared" si="2"/>
        <v>5182034</v>
      </c>
      <c r="G36" s="20">
        <f t="shared" si="2"/>
        <v>5789553</v>
      </c>
      <c r="H36" s="20">
        <f t="shared" si="2"/>
        <v>7504514</v>
      </c>
    </row>
    <row r="37" spans="2:8" ht="16.5" thickBot="1">
      <c r="B37" s="12"/>
      <c r="C37" s="21"/>
      <c r="D37" s="21"/>
      <c r="E37" s="21"/>
      <c r="F37" s="21"/>
      <c r="G37" s="21"/>
      <c r="H37" s="21"/>
    </row>
    <row r="38" spans="2:8" ht="16.5" thickBot="1">
      <c r="B38" s="12" t="s">
        <v>19</v>
      </c>
      <c r="C38" s="22">
        <v>71</v>
      </c>
      <c r="D38" s="22">
        <v>71</v>
      </c>
      <c r="E38" s="22">
        <v>66</v>
      </c>
      <c r="F38" s="22">
        <v>66</v>
      </c>
      <c r="G38" s="22">
        <v>66</v>
      </c>
      <c r="H38" s="22">
        <v>66</v>
      </c>
    </row>
    <row r="39" ht="15.75">
      <c r="B39" s="16"/>
    </row>
  </sheetData>
  <sheetProtection/>
  <mergeCells count="5">
    <mergeCell ref="B3:H3"/>
    <mergeCell ref="B4:H4"/>
    <mergeCell ref="B5:H5"/>
    <mergeCell ref="B6:H6"/>
    <mergeCell ref="C8:C9"/>
  </mergeCells>
  <printOptions/>
  <pageMargins left="0.31496062992125984" right="0.31496062992125984" top="0.7480314960629921" bottom="0.7480314960629921" header="0.31496062992125984" footer="0.31496062992125984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Караславов</dc:creator>
  <cp:keywords/>
  <dc:description/>
  <cp:lastModifiedBy>Administrator</cp:lastModifiedBy>
  <cp:lastPrinted>2017-11-10T07:27:01Z</cp:lastPrinted>
  <dcterms:created xsi:type="dcterms:W3CDTF">2015-04-03T10:40:06Z</dcterms:created>
  <dcterms:modified xsi:type="dcterms:W3CDTF">2018-03-02T14:52:53Z</dcterms:modified>
  <cp:category/>
  <cp:version/>
  <cp:contentType/>
  <cp:contentStatus/>
</cp:coreProperties>
</file>